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108" windowWidth="10500" windowHeight="10596" firstSheet="1" activeTab="1"/>
  </bookViews>
  <sheets>
    <sheet name="список" sheetId="7" state="hidden" r:id="rId1"/>
    <sheet name="кратко" sheetId="9" r:id="rId2"/>
    <sheet name="результаты" sheetId="6" r:id="rId3"/>
    <sheet name="ответы команд" sheetId="4" r:id="rId4"/>
  </sheets>
  <definedNames>
    <definedName name="_xlnm._FilterDatabase" localSheetId="3" hidden="1">'ответы команд'!$A$4:$BQ$26</definedName>
    <definedName name="_xlnm._FilterDatabase" localSheetId="2" hidden="1">результаты!$A$3:$M$26</definedName>
  </definedNames>
  <calcPr calcId="145621"/>
</workbook>
</file>

<file path=xl/calcChain.xml><?xml version="1.0" encoding="utf-8"?>
<calcChain xmlns="http://schemas.openxmlformats.org/spreadsheetml/2006/main">
  <c r="E26" i="6" l="1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D26" i="6"/>
  <c r="D14" i="9"/>
  <c r="D5" i="9"/>
  <c r="D15" i="9"/>
  <c r="D19" i="9"/>
  <c r="D13" i="9"/>
  <c r="D11" i="9"/>
  <c r="D7" i="9"/>
  <c r="D23" i="9"/>
  <c r="D6" i="9"/>
  <c r="D17" i="9"/>
  <c r="D10" i="9"/>
  <c r="D16" i="9"/>
  <c r="D8" i="9"/>
  <c r="D20" i="9"/>
  <c r="D4" i="9"/>
  <c r="D9" i="9"/>
  <c r="D18" i="9"/>
  <c r="D22" i="9"/>
  <c r="D21" i="9"/>
  <c r="D12" i="9"/>
  <c r="BK4" i="4"/>
  <c r="BK17" i="4" s="1"/>
  <c r="BI4" i="4"/>
  <c r="BG4" i="4"/>
  <c r="BG22" i="4" s="1"/>
  <c r="BE4" i="4"/>
  <c r="BC4" i="4"/>
  <c r="BA4" i="4"/>
  <c r="AY4" i="4"/>
  <c r="AY17" i="4" s="1"/>
  <c r="AW4" i="4"/>
  <c r="AU4" i="4"/>
  <c r="AU17" i="4" s="1"/>
  <c r="AS4" i="4"/>
  <c r="AS15" i="4" s="1"/>
  <c r="AQ4" i="4"/>
  <c r="AO4" i="4"/>
  <c r="AM4" i="4"/>
  <c r="AM17" i="4" s="1"/>
  <c r="AK4" i="4"/>
  <c r="AI4" i="4"/>
  <c r="AI17" i="4" s="1"/>
  <c r="AG4" i="4"/>
  <c r="AE4" i="4"/>
  <c r="AC4" i="4"/>
  <c r="AA4" i="4"/>
  <c r="BC17" i="4"/>
  <c r="I8" i="4"/>
  <c r="AC22" i="4" l="1"/>
  <c r="AC21" i="4"/>
  <c r="AC12" i="4"/>
  <c r="BK5" i="4"/>
  <c r="BE13" i="4"/>
  <c r="AW9" i="4"/>
  <c r="AM22" i="4"/>
  <c r="AB13" i="6" l="1"/>
  <c r="AE13" i="6"/>
  <c r="AF13" i="6"/>
  <c r="AG13" i="6"/>
  <c r="AH13" i="6"/>
  <c r="AI13" i="6"/>
  <c r="AJ13" i="6"/>
  <c r="P16" i="6"/>
  <c r="Q16" i="6"/>
  <c r="AB16" i="6"/>
  <c r="AG16" i="6"/>
  <c r="AH16" i="6"/>
  <c r="AI16" i="6"/>
  <c r="AJ16" i="6"/>
  <c r="O6" i="6"/>
  <c r="AH6" i="6"/>
  <c r="AI6" i="6"/>
  <c r="AJ6" i="6"/>
  <c r="P15" i="6"/>
  <c r="Q15" i="6"/>
  <c r="S15" i="6"/>
  <c r="AB15" i="6"/>
  <c r="AE15" i="6"/>
  <c r="AH15" i="6"/>
  <c r="AI15" i="6"/>
  <c r="AJ15" i="6"/>
  <c r="O20" i="6"/>
  <c r="P20" i="6"/>
  <c r="Q20" i="6"/>
  <c r="S20" i="6"/>
  <c r="T20" i="6"/>
  <c r="W20" i="6"/>
  <c r="X20" i="6"/>
  <c r="Z20" i="6"/>
  <c r="AA20" i="6"/>
  <c r="AE20" i="6"/>
  <c r="AF20" i="6"/>
  <c r="AG20" i="6"/>
  <c r="AH20" i="6"/>
  <c r="AI20" i="6"/>
  <c r="AJ20" i="6"/>
  <c r="Q14" i="6"/>
  <c r="AB14" i="6"/>
  <c r="AE14" i="6"/>
  <c r="AG14" i="6"/>
  <c r="AH14" i="6"/>
  <c r="AI14" i="6"/>
  <c r="AJ14" i="6"/>
  <c r="O12" i="6"/>
  <c r="Q12" i="6"/>
  <c r="AE12" i="6"/>
  <c r="AH12" i="6"/>
  <c r="AI12" i="6"/>
  <c r="AJ12" i="6"/>
  <c r="P8" i="6"/>
  <c r="Q8" i="6"/>
  <c r="AE8" i="6"/>
  <c r="AG8" i="6"/>
  <c r="AH8" i="6"/>
  <c r="AI8" i="6"/>
  <c r="AJ8" i="6"/>
  <c r="N24" i="6"/>
  <c r="O24" i="6"/>
  <c r="P24" i="6"/>
  <c r="Q24" i="6"/>
  <c r="S24" i="6"/>
  <c r="T24" i="6"/>
  <c r="U24" i="6"/>
  <c r="V24" i="6"/>
  <c r="W24" i="6"/>
  <c r="X24" i="6"/>
  <c r="Y24" i="6"/>
  <c r="Z24" i="6"/>
  <c r="AA24" i="6"/>
  <c r="AB24" i="6"/>
  <c r="AD24" i="6"/>
  <c r="AE24" i="6"/>
  <c r="AF24" i="6"/>
  <c r="AG24" i="6"/>
  <c r="AH24" i="6"/>
  <c r="AI24" i="6"/>
  <c r="AJ24" i="6"/>
  <c r="O7" i="6"/>
  <c r="Q7" i="6"/>
  <c r="AE7" i="6"/>
  <c r="AH7" i="6"/>
  <c r="AI7" i="6"/>
  <c r="AJ7" i="6"/>
  <c r="O18" i="6"/>
  <c r="Q18" i="6"/>
  <c r="T18" i="6"/>
  <c r="X18" i="6"/>
  <c r="AB18" i="6"/>
  <c r="AE18" i="6"/>
  <c r="AG18" i="6"/>
  <c r="AH18" i="6"/>
  <c r="AI18" i="6"/>
  <c r="AJ18" i="6"/>
  <c r="O11" i="6"/>
  <c r="P11" i="6"/>
  <c r="Q11" i="6"/>
  <c r="AE11" i="6"/>
  <c r="AH11" i="6"/>
  <c r="AI11" i="6"/>
  <c r="AJ11" i="6"/>
  <c r="Q17" i="6"/>
  <c r="S17" i="6"/>
  <c r="U17" i="6"/>
  <c r="Y17" i="6"/>
  <c r="Z17" i="6"/>
  <c r="AA17" i="6"/>
  <c r="AB17" i="6"/>
  <c r="AC17" i="6"/>
  <c r="AE17" i="6"/>
  <c r="AF17" i="6"/>
  <c r="AG17" i="6"/>
  <c r="AH17" i="6"/>
  <c r="AI17" i="6"/>
  <c r="AJ17" i="6"/>
  <c r="O9" i="6"/>
  <c r="AE9" i="6"/>
  <c r="AH9" i="6"/>
  <c r="AI9" i="6"/>
  <c r="AJ9" i="6"/>
  <c r="O21" i="6"/>
  <c r="P21" i="6"/>
  <c r="Q21" i="6"/>
  <c r="S21" i="6"/>
  <c r="X21" i="6"/>
  <c r="AB21" i="6"/>
  <c r="AE21" i="6"/>
  <c r="AH21" i="6"/>
  <c r="AI21" i="6"/>
  <c r="AJ21" i="6"/>
  <c r="AE5" i="6"/>
  <c r="AH5" i="6"/>
  <c r="AI5" i="6"/>
  <c r="AJ5" i="6"/>
  <c r="O10" i="6"/>
  <c r="P10" i="6"/>
  <c r="AB10" i="6"/>
  <c r="AH10" i="6"/>
  <c r="AI10" i="6"/>
  <c r="AJ10" i="6"/>
  <c r="O19" i="6"/>
  <c r="P19" i="6"/>
  <c r="Q19" i="6"/>
  <c r="S19" i="6"/>
  <c r="T19" i="6"/>
  <c r="U19" i="6"/>
  <c r="V19" i="6"/>
  <c r="W19" i="6"/>
  <c r="X19" i="6"/>
  <c r="Z19" i="6"/>
  <c r="AB19" i="6"/>
  <c r="AG19" i="6"/>
  <c r="AH19" i="6"/>
  <c r="AI19" i="6"/>
  <c r="AJ19" i="6"/>
  <c r="O23" i="6"/>
  <c r="P23" i="6"/>
  <c r="Q23" i="6"/>
  <c r="S23" i="6"/>
  <c r="T23" i="6"/>
  <c r="V23" i="6"/>
  <c r="W23" i="6"/>
  <c r="X23" i="6"/>
  <c r="Y23" i="6"/>
  <c r="Z23" i="6"/>
  <c r="AA23" i="6"/>
  <c r="AB23" i="6"/>
  <c r="AC23" i="6"/>
  <c r="AE23" i="6"/>
  <c r="AF23" i="6"/>
  <c r="AG23" i="6"/>
  <c r="AH23" i="6"/>
  <c r="AI23" i="6"/>
  <c r="AJ23" i="6"/>
  <c r="N22" i="6"/>
  <c r="O22" i="6"/>
  <c r="P22" i="6"/>
  <c r="Q22" i="6"/>
  <c r="S22" i="6"/>
  <c r="T22" i="6"/>
  <c r="U22" i="6"/>
  <c r="W22" i="6"/>
  <c r="Y22" i="6"/>
  <c r="Z22" i="6"/>
  <c r="AA22" i="6"/>
  <c r="AB22" i="6"/>
  <c r="AC22" i="6"/>
  <c r="AE22" i="6"/>
  <c r="AG22" i="6"/>
  <c r="AH22" i="6"/>
  <c r="AI22" i="6"/>
  <c r="AJ22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F13" i="6"/>
  <c r="G13" i="6"/>
  <c r="H13" i="6"/>
  <c r="I13" i="6"/>
  <c r="J13" i="6"/>
  <c r="K13" i="6"/>
  <c r="L13" i="6"/>
  <c r="M13" i="6"/>
  <c r="F16" i="6"/>
  <c r="G16" i="6"/>
  <c r="H16" i="6"/>
  <c r="I16" i="6"/>
  <c r="J16" i="6"/>
  <c r="K16" i="6"/>
  <c r="L16" i="6"/>
  <c r="M16" i="6"/>
  <c r="F6" i="6"/>
  <c r="G6" i="6"/>
  <c r="H6" i="6"/>
  <c r="I6" i="6"/>
  <c r="J6" i="6"/>
  <c r="K6" i="6"/>
  <c r="L6" i="6"/>
  <c r="M6" i="6"/>
  <c r="F15" i="6"/>
  <c r="G15" i="6"/>
  <c r="H15" i="6"/>
  <c r="I15" i="6"/>
  <c r="J15" i="6"/>
  <c r="K15" i="6"/>
  <c r="L15" i="6"/>
  <c r="M15" i="6"/>
  <c r="F20" i="6"/>
  <c r="G20" i="6"/>
  <c r="H20" i="6"/>
  <c r="I20" i="6"/>
  <c r="J20" i="6"/>
  <c r="K20" i="6"/>
  <c r="L20" i="6"/>
  <c r="M20" i="6"/>
  <c r="F14" i="6"/>
  <c r="G14" i="6"/>
  <c r="H14" i="6"/>
  <c r="I14" i="6"/>
  <c r="J14" i="6"/>
  <c r="K14" i="6"/>
  <c r="L14" i="6"/>
  <c r="M14" i="6"/>
  <c r="F12" i="6"/>
  <c r="G12" i="6"/>
  <c r="H12" i="6"/>
  <c r="I12" i="6"/>
  <c r="J12" i="6"/>
  <c r="K12" i="6"/>
  <c r="L12" i="6"/>
  <c r="M12" i="6"/>
  <c r="G8" i="6"/>
  <c r="H8" i="6"/>
  <c r="I8" i="6"/>
  <c r="J8" i="6"/>
  <c r="K8" i="6"/>
  <c r="L8" i="6"/>
  <c r="M8" i="6"/>
  <c r="F24" i="6"/>
  <c r="G24" i="6"/>
  <c r="H24" i="6"/>
  <c r="I24" i="6"/>
  <c r="J24" i="6"/>
  <c r="K24" i="6"/>
  <c r="L24" i="6"/>
  <c r="M24" i="6"/>
  <c r="F7" i="6"/>
  <c r="G7" i="6"/>
  <c r="H7" i="6"/>
  <c r="I7" i="6"/>
  <c r="J7" i="6"/>
  <c r="K7" i="6"/>
  <c r="L7" i="6"/>
  <c r="M7" i="6"/>
  <c r="F18" i="6"/>
  <c r="G18" i="6"/>
  <c r="H18" i="6"/>
  <c r="I18" i="6"/>
  <c r="J18" i="6"/>
  <c r="K18" i="6"/>
  <c r="L18" i="6"/>
  <c r="M18" i="6"/>
  <c r="F11" i="6"/>
  <c r="G11" i="6"/>
  <c r="H11" i="6"/>
  <c r="I11" i="6"/>
  <c r="J11" i="6"/>
  <c r="K11" i="6"/>
  <c r="L11" i="6"/>
  <c r="M11" i="6"/>
  <c r="F17" i="6"/>
  <c r="G17" i="6"/>
  <c r="H17" i="6"/>
  <c r="I17" i="6"/>
  <c r="J17" i="6"/>
  <c r="K17" i="6"/>
  <c r="L17" i="6"/>
  <c r="M17" i="6"/>
  <c r="F9" i="6"/>
  <c r="G9" i="6"/>
  <c r="H9" i="6"/>
  <c r="I9" i="6"/>
  <c r="J9" i="6"/>
  <c r="K9" i="6"/>
  <c r="L9" i="6"/>
  <c r="M9" i="6"/>
  <c r="F21" i="6"/>
  <c r="G21" i="6"/>
  <c r="H21" i="6"/>
  <c r="I21" i="6"/>
  <c r="J21" i="6"/>
  <c r="K21" i="6"/>
  <c r="L21" i="6"/>
  <c r="M21" i="6"/>
  <c r="G5" i="6"/>
  <c r="H5" i="6"/>
  <c r="I5" i="6"/>
  <c r="J5" i="6"/>
  <c r="K5" i="6"/>
  <c r="L5" i="6"/>
  <c r="M5" i="6"/>
  <c r="F10" i="6"/>
  <c r="G10" i="6"/>
  <c r="H10" i="6"/>
  <c r="I10" i="6"/>
  <c r="J10" i="6"/>
  <c r="K10" i="6"/>
  <c r="L10" i="6"/>
  <c r="M10" i="6"/>
  <c r="F19" i="6"/>
  <c r="G19" i="6"/>
  <c r="H19" i="6"/>
  <c r="I19" i="6"/>
  <c r="J19" i="6"/>
  <c r="K19" i="6"/>
  <c r="L19" i="6"/>
  <c r="M19" i="6"/>
  <c r="F23" i="6"/>
  <c r="G23" i="6"/>
  <c r="H23" i="6"/>
  <c r="I23" i="6"/>
  <c r="J23" i="6"/>
  <c r="K23" i="6"/>
  <c r="L23" i="6"/>
  <c r="M23" i="6"/>
  <c r="F22" i="6"/>
  <c r="G22" i="6"/>
  <c r="H22" i="6"/>
  <c r="I22" i="6"/>
  <c r="J22" i="6"/>
  <c r="K22" i="6"/>
  <c r="L22" i="6"/>
  <c r="M22" i="6"/>
  <c r="K21" i="4"/>
  <c r="K7" i="4"/>
  <c r="S21" i="4"/>
  <c r="AG22" i="4"/>
  <c r="R19" i="6" s="1"/>
  <c r="BM17" i="4"/>
  <c r="G17" i="4" s="1"/>
  <c r="E17" i="6" s="1"/>
  <c r="BE17" i="4"/>
  <c r="AD17" i="6" s="1"/>
  <c r="AS17" i="4"/>
  <c r="X17" i="6" s="1"/>
  <c r="AQ17" i="4"/>
  <c r="W17" i="6" s="1"/>
  <c r="AO17" i="4"/>
  <c r="V17" i="6" s="1"/>
  <c r="AK17" i="4"/>
  <c r="T17" i="6" s="1"/>
  <c r="AG17" i="4"/>
  <c r="R17" i="6" s="1"/>
  <c r="AC17" i="4"/>
  <c r="P17" i="6" s="1"/>
  <c r="AA17" i="4"/>
  <c r="O17" i="6" s="1"/>
  <c r="Y17" i="4"/>
  <c r="N17" i="6" s="1"/>
  <c r="W17" i="4"/>
  <c r="U17" i="4"/>
  <c r="AS21" i="4"/>
  <c r="X10" i="6" s="1"/>
  <c r="BE21" i="4"/>
  <c r="AD10" i="6" s="1"/>
  <c r="AE19" i="6"/>
  <c r="BM21" i="4"/>
  <c r="G21" i="4" s="1"/>
  <c r="E10" i="6" s="1"/>
  <c r="BK21" i="4"/>
  <c r="AG10" i="6" s="1"/>
  <c r="BI21" i="4"/>
  <c r="AF10" i="6" s="1"/>
  <c r="BG21" i="4"/>
  <c r="AE10" i="6" s="1"/>
  <c r="BC21" i="4"/>
  <c r="AC10" i="6" s="1"/>
  <c r="AY21" i="4"/>
  <c r="AA10" i="6" s="1"/>
  <c r="AW21" i="4"/>
  <c r="Z10" i="6" s="1"/>
  <c r="AU21" i="4"/>
  <c r="Y10" i="6" s="1"/>
  <c r="AQ21" i="4"/>
  <c r="W10" i="6" s="1"/>
  <c r="AO21" i="4"/>
  <c r="V10" i="6" s="1"/>
  <c r="AM21" i="4"/>
  <c r="U10" i="6" s="1"/>
  <c r="AK21" i="4"/>
  <c r="T10" i="6" s="1"/>
  <c r="AI21" i="4"/>
  <c r="S10" i="6" s="1"/>
  <c r="AG21" i="4"/>
  <c r="R10" i="6" s="1"/>
  <c r="AE21" i="4"/>
  <c r="Q10" i="6" s="1"/>
  <c r="Y21" i="4"/>
  <c r="N10" i="6" s="1"/>
  <c r="W21" i="4"/>
  <c r="U21" i="4"/>
  <c r="M21" i="4"/>
  <c r="M7" i="4"/>
  <c r="BQ7" i="4"/>
  <c r="BO7" i="4"/>
  <c r="BM7" i="4"/>
  <c r="G7" i="4" s="1"/>
  <c r="E6" i="6" s="1"/>
  <c r="BK7" i="4"/>
  <c r="AG6" i="6" s="1"/>
  <c r="BI7" i="4"/>
  <c r="AF6" i="6" s="1"/>
  <c r="BG7" i="4"/>
  <c r="AE6" i="6" s="1"/>
  <c r="BE7" i="4"/>
  <c r="AD6" i="6" s="1"/>
  <c r="BC7" i="4"/>
  <c r="AC6" i="6" s="1"/>
  <c r="BA7" i="4"/>
  <c r="AB6" i="6" s="1"/>
  <c r="AY7" i="4"/>
  <c r="AA6" i="6" s="1"/>
  <c r="AW7" i="4"/>
  <c r="Z6" i="6" s="1"/>
  <c r="AU7" i="4"/>
  <c r="Y6" i="6" s="1"/>
  <c r="AS7" i="4"/>
  <c r="X6" i="6" s="1"/>
  <c r="AQ7" i="4"/>
  <c r="W6" i="6" s="1"/>
  <c r="AO7" i="4"/>
  <c r="V6" i="6" s="1"/>
  <c r="AM7" i="4"/>
  <c r="U6" i="6" s="1"/>
  <c r="AK7" i="4"/>
  <c r="T6" i="6" s="1"/>
  <c r="AI7" i="4"/>
  <c r="S6" i="6" s="1"/>
  <c r="AG7" i="4"/>
  <c r="R6" i="6" s="1"/>
  <c r="AE7" i="4"/>
  <c r="Q6" i="6" s="1"/>
  <c r="AC7" i="4"/>
  <c r="P6" i="6" s="1"/>
  <c r="Y7" i="4"/>
  <c r="N6" i="6" s="1"/>
  <c r="W7" i="4"/>
  <c r="U7" i="4"/>
  <c r="S7" i="4"/>
  <c r="Q7" i="4"/>
  <c r="O7" i="4"/>
  <c r="G23" i="4"/>
  <c r="E23" i="6" s="1"/>
  <c r="BE23" i="4"/>
  <c r="AD23" i="6" s="1"/>
  <c r="AM23" i="4"/>
  <c r="AG23" i="4"/>
  <c r="R23" i="6" s="1"/>
  <c r="Y23" i="4"/>
  <c r="N23" i="6" s="1"/>
  <c r="W23" i="4"/>
  <c r="U23" i="4"/>
  <c r="G15" i="4"/>
  <c r="E18" i="6" s="1"/>
  <c r="BI15" i="4"/>
  <c r="AF18" i="6" s="1"/>
  <c r="BE15" i="4"/>
  <c r="AD18" i="6" s="1"/>
  <c r="BC15" i="4"/>
  <c r="AC18" i="6" s="1"/>
  <c r="AY15" i="4"/>
  <c r="AA18" i="6" s="1"/>
  <c r="AW15" i="4"/>
  <c r="Z18" i="6" s="1"/>
  <c r="AU15" i="4"/>
  <c r="Y18" i="6" s="1"/>
  <c r="AQ15" i="4"/>
  <c r="W18" i="6" s="1"/>
  <c r="AO15" i="4"/>
  <c r="V18" i="6" s="1"/>
  <c r="AM15" i="4"/>
  <c r="U18" i="6" s="1"/>
  <c r="AI15" i="4"/>
  <c r="S18" i="6" s="1"/>
  <c r="AG15" i="4"/>
  <c r="R18" i="6" s="1"/>
  <c r="AC15" i="4"/>
  <c r="P18" i="6" s="1"/>
  <c r="Y15" i="4"/>
  <c r="N18" i="6" s="1"/>
  <c r="U15" i="4"/>
  <c r="O15" i="4"/>
  <c r="K13" i="4"/>
  <c r="G13" i="4"/>
  <c r="E24" i="6" s="1"/>
  <c r="BC13" i="4"/>
  <c r="AC24" i="6" s="1"/>
  <c r="AG13" i="4"/>
  <c r="K12" i="4"/>
  <c r="BQ12" i="4"/>
  <c r="BO12" i="4"/>
  <c r="BM12" i="4"/>
  <c r="BI12" i="4"/>
  <c r="AF8" i="6" s="1"/>
  <c r="BE12" i="4"/>
  <c r="AD8" i="6" s="1"/>
  <c r="BC12" i="4"/>
  <c r="AC8" i="6" s="1"/>
  <c r="BA12" i="4"/>
  <c r="AB8" i="6" s="1"/>
  <c r="AY12" i="4"/>
  <c r="AA8" i="6" s="1"/>
  <c r="AW12" i="4"/>
  <c r="Z8" i="6" s="1"/>
  <c r="AU12" i="4"/>
  <c r="Y8" i="6" s="1"/>
  <c r="AS12" i="4"/>
  <c r="X8" i="6" s="1"/>
  <c r="AQ12" i="4"/>
  <c r="W8" i="6" s="1"/>
  <c r="AO12" i="4"/>
  <c r="V8" i="6" s="1"/>
  <c r="AM12" i="4"/>
  <c r="U8" i="6" s="1"/>
  <c r="AK12" i="4"/>
  <c r="T8" i="6" s="1"/>
  <c r="AI12" i="4"/>
  <c r="S8" i="6" s="1"/>
  <c r="AG12" i="4"/>
  <c r="R8" i="6" s="1"/>
  <c r="AA12" i="4"/>
  <c r="O8" i="6" s="1"/>
  <c r="Y12" i="4"/>
  <c r="N8" i="6" s="1"/>
  <c r="W12" i="4"/>
  <c r="U12" i="4"/>
  <c r="M12" i="4"/>
  <c r="I12" i="4"/>
  <c r="F8" i="6" s="1"/>
  <c r="K8" i="4"/>
  <c r="BQ8" i="4"/>
  <c r="BO8" i="4"/>
  <c r="BM8" i="4"/>
  <c r="G8" i="4" s="1"/>
  <c r="E15" i="6" s="1"/>
  <c r="BK8" i="4"/>
  <c r="AG15" i="6" s="1"/>
  <c r="BI8" i="4"/>
  <c r="AF15" i="6" s="1"/>
  <c r="BE8" i="4"/>
  <c r="AD15" i="6" s="1"/>
  <c r="BC8" i="4"/>
  <c r="AC15" i="6" s="1"/>
  <c r="AY8" i="4"/>
  <c r="AA15" i="6" s="1"/>
  <c r="AW8" i="4"/>
  <c r="Z15" i="6" s="1"/>
  <c r="AU8" i="4"/>
  <c r="Y15" i="6" s="1"/>
  <c r="AS8" i="4"/>
  <c r="X15" i="6" s="1"/>
  <c r="AQ8" i="4"/>
  <c r="W15" i="6" s="1"/>
  <c r="AO8" i="4"/>
  <c r="V15" i="6" s="1"/>
  <c r="AM8" i="4"/>
  <c r="U15" i="6" s="1"/>
  <c r="AK8" i="4"/>
  <c r="T15" i="6" s="1"/>
  <c r="AG8" i="4"/>
  <c r="R15" i="6" s="1"/>
  <c r="AA8" i="4"/>
  <c r="O15" i="6" s="1"/>
  <c r="Y8" i="4"/>
  <c r="N15" i="6" s="1"/>
  <c r="W8" i="4"/>
  <c r="U6" i="4"/>
  <c r="K6" i="4"/>
  <c r="BM6" i="4"/>
  <c r="G6" i="4" s="1"/>
  <c r="E16" i="6" s="1"/>
  <c r="BI6" i="4"/>
  <c r="AF16" i="6" s="1"/>
  <c r="BG6" i="4"/>
  <c r="AE16" i="6" s="1"/>
  <c r="BE6" i="4"/>
  <c r="AD16" i="6" s="1"/>
  <c r="BC6" i="4"/>
  <c r="AC16" i="6" s="1"/>
  <c r="AY6" i="4"/>
  <c r="AA16" i="6" s="1"/>
  <c r="AW6" i="4"/>
  <c r="Z16" i="6" s="1"/>
  <c r="AU6" i="4"/>
  <c r="Y16" i="6" s="1"/>
  <c r="AS6" i="4"/>
  <c r="X16" i="6" s="1"/>
  <c r="AQ6" i="4"/>
  <c r="W16" i="6" s="1"/>
  <c r="AO6" i="4"/>
  <c r="V16" i="6" s="1"/>
  <c r="AM6" i="4"/>
  <c r="U16" i="6" s="1"/>
  <c r="AK6" i="4"/>
  <c r="T16" i="6" s="1"/>
  <c r="AI6" i="4"/>
  <c r="S16" i="6" s="1"/>
  <c r="AG6" i="4"/>
  <c r="R16" i="6" s="1"/>
  <c r="AA6" i="4"/>
  <c r="O16" i="6" s="1"/>
  <c r="Y6" i="4"/>
  <c r="N16" i="6" s="1"/>
  <c r="W6" i="4"/>
  <c r="G24" i="4"/>
  <c r="E22" i="6" s="1"/>
  <c r="BI24" i="4"/>
  <c r="AF22" i="6" s="1"/>
  <c r="BE24" i="4"/>
  <c r="AD22" i="6" s="1"/>
  <c r="AS24" i="4"/>
  <c r="X22" i="6" s="1"/>
  <c r="AO24" i="4"/>
  <c r="V22" i="6" s="1"/>
  <c r="AG24" i="4"/>
  <c r="W24" i="4"/>
  <c r="U24" i="4"/>
  <c r="BE19" i="4"/>
  <c r="AD21" i="6" s="1"/>
  <c r="BI19" i="4"/>
  <c r="AF21" i="6" s="1"/>
  <c r="BK19" i="4"/>
  <c r="AG21" i="6" s="1"/>
  <c r="G19" i="4"/>
  <c r="E21" i="6" s="1"/>
  <c r="BC19" i="4"/>
  <c r="AC21" i="6" s="1"/>
  <c r="AY19" i="4"/>
  <c r="AA21" i="6" s="1"/>
  <c r="AW19" i="4"/>
  <c r="Z21" i="6" s="1"/>
  <c r="AU19" i="4"/>
  <c r="Y21" i="6" s="1"/>
  <c r="AQ19" i="4"/>
  <c r="W21" i="6" s="1"/>
  <c r="AO19" i="4"/>
  <c r="V21" i="6" s="1"/>
  <c r="AM19" i="4"/>
  <c r="U21" i="6" s="1"/>
  <c r="AK19" i="4"/>
  <c r="T21" i="6" s="1"/>
  <c r="AG19" i="4"/>
  <c r="R21" i="6" s="1"/>
  <c r="Y19" i="4"/>
  <c r="N21" i="6" s="1"/>
  <c r="W19" i="4"/>
  <c r="K18" i="4"/>
  <c r="F4" i="4"/>
  <c r="BQ18" i="4"/>
  <c r="BO18" i="4"/>
  <c r="BM18" i="4"/>
  <c r="BK18" i="4"/>
  <c r="AG9" i="6" s="1"/>
  <c r="BI18" i="4"/>
  <c r="AF9" i="6" s="1"/>
  <c r="BE18" i="4"/>
  <c r="AD9" i="6" s="1"/>
  <c r="BC18" i="4"/>
  <c r="AC9" i="6" s="1"/>
  <c r="BA18" i="4"/>
  <c r="AB9" i="6" s="1"/>
  <c r="AY18" i="4"/>
  <c r="AA9" i="6" s="1"/>
  <c r="AW18" i="4"/>
  <c r="Z9" i="6" s="1"/>
  <c r="AU18" i="4"/>
  <c r="Y9" i="6" s="1"/>
  <c r="AS18" i="4"/>
  <c r="X9" i="6" s="1"/>
  <c r="AQ18" i="4"/>
  <c r="W9" i="6" s="1"/>
  <c r="AO18" i="4"/>
  <c r="V9" i="6" s="1"/>
  <c r="AM18" i="4"/>
  <c r="U9" i="6" s="1"/>
  <c r="AK18" i="4"/>
  <c r="T9" i="6" s="1"/>
  <c r="AI18" i="4"/>
  <c r="S9" i="6" s="1"/>
  <c r="AG18" i="4"/>
  <c r="R9" i="6" s="1"/>
  <c r="AE18" i="4"/>
  <c r="Q9" i="6" s="1"/>
  <c r="AC18" i="4"/>
  <c r="P9" i="6" s="1"/>
  <c r="Y18" i="4"/>
  <c r="N9" i="6" s="1"/>
  <c r="W18" i="4"/>
  <c r="U18" i="4"/>
  <c r="S18" i="4"/>
  <c r="G18" i="4"/>
  <c r="E9" i="6" s="1"/>
  <c r="K11" i="4"/>
  <c r="BM11" i="4"/>
  <c r="G11" i="4" s="1"/>
  <c r="E12" i="6" s="1"/>
  <c r="BK11" i="4"/>
  <c r="AG12" i="6" s="1"/>
  <c r="BI11" i="4"/>
  <c r="AF12" i="6" s="1"/>
  <c r="BE11" i="4"/>
  <c r="AD12" i="6" s="1"/>
  <c r="BC11" i="4"/>
  <c r="AC12" i="6" s="1"/>
  <c r="BA11" i="4"/>
  <c r="AB12" i="6" s="1"/>
  <c r="AY11" i="4"/>
  <c r="AA12" i="6" s="1"/>
  <c r="AW11" i="4"/>
  <c r="Z12" i="6" s="1"/>
  <c r="AU11" i="4"/>
  <c r="Y12" i="6" s="1"/>
  <c r="AS11" i="4"/>
  <c r="X12" i="6" s="1"/>
  <c r="AQ11" i="4"/>
  <c r="W12" i="6" s="1"/>
  <c r="AO11" i="4"/>
  <c r="V12" i="6" s="1"/>
  <c r="AM11" i="4"/>
  <c r="U12" i="6" s="1"/>
  <c r="AK11" i="4"/>
  <c r="T12" i="6" s="1"/>
  <c r="AI11" i="4"/>
  <c r="S12" i="6" s="1"/>
  <c r="AG11" i="4"/>
  <c r="R12" i="6" s="1"/>
  <c r="AC11" i="4"/>
  <c r="Y11" i="4"/>
  <c r="N12" i="6" s="1"/>
  <c r="W11" i="4"/>
  <c r="U11" i="4"/>
  <c r="S11" i="4"/>
  <c r="K9" i="4"/>
  <c r="G9" i="4"/>
  <c r="E20" i="6" s="1"/>
  <c r="BE9" i="4"/>
  <c r="AD20" i="6" s="1"/>
  <c r="BC9" i="4"/>
  <c r="AC20" i="6" s="1"/>
  <c r="BA9" i="4"/>
  <c r="AB20" i="6" s="1"/>
  <c r="AU9" i="4"/>
  <c r="Y20" i="6" s="1"/>
  <c r="AO9" i="4"/>
  <c r="V20" i="6" s="1"/>
  <c r="AM9" i="4"/>
  <c r="U20" i="6" s="1"/>
  <c r="AG9" i="4"/>
  <c r="R20" i="6" s="1"/>
  <c r="Y9" i="4"/>
  <c r="N20" i="6" s="1"/>
  <c r="W9" i="4"/>
  <c r="U9" i="4"/>
  <c r="M20" i="4"/>
  <c r="BQ20" i="4"/>
  <c r="BO20" i="4"/>
  <c r="BM20" i="4"/>
  <c r="G20" i="4" s="1"/>
  <c r="E5" i="6" s="1"/>
  <c r="BK20" i="4"/>
  <c r="AG5" i="6" s="1"/>
  <c r="BI20" i="4"/>
  <c r="AF5" i="6" s="1"/>
  <c r="BE20" i="4"/>
  <c r="AD5" i="6" s="1"/>
  <c r="BC20" i="4"/>
  <c r="AC5" i="6" s="1"/>
  <c r="BA20" i="4"/>
  <c r="AB5" i="6" s="1"/>
  <c r="AY20" i="4"/>
  <c r="AA5" i="6" s="1"/>
  <c r="AW20" i="4"/>
  <c r="Z5" i="6" s="1"/>
  <c r="AU20" i="4"/>
  <c r="Y5" i="6" s="1"/>
  <c r="AS20" i="4"/>
  <c r="X5" i="6" s="1"/>
  <c r="AQ20" i="4"/>
  <c r="W5" i="6" s="1"/>
  <c r="AO20" i="4"/>
  <c r="V5" i="6" s="1"/>
  <c r="AM20" i="4"/>
  <c r="U5" i="6" s="1"/>
  <c r="AK20" i="4"/>
  <c r="T5" i="6" s="1"/>
  <c r="AI20" i="4"/>
  <c r="S5" i="6" s="1"/>
  <c r="AG20" i="4"/>
  <c r="R5" i="6" s="1"/>
  <c r="AE20" i="4"/>
  <c r="AC20" i="4"/>
  <c r="P5" i="6" s="1"/>
  <c r="AA20" i="4"/>
  <c r="O5" i="6" s="1"/>
  <c r="Y20" i="4"/>
  <c r="N5" i="6" s="1"/>
  <c r="W20" i="4"/>
  <c r="U20" i="4"/>
  <c r="S20" i="4"/>
  <c r="O20" i="4"/>
  <c r="I20" i="4"/>
  <c r="F5" i="6" s="1"/>
  <c r="L4" i="4"/>
  <c r="M14" i="4"/>
  <c r="K14" i="4"/>
  <c r="BQ14" i="4"/>
  <c r="BO14" i="4"/>
  <c r="BM14" i="4"/>
  <c r="BK14" i="4"/>
  <c r="AG7" i="6" s="1"/>
  <c r="BI14" i="4"/>
  <c r="AF7" i="6" s="1"/>
  <c r="BE14" i="4"/>
  <c r="AD7" i="6" s="1"/>
  <c r="BC14" i="4"/>
  <c r="AC7" i="6" s="1"/>
  <c r="BA14" i="4"/>
  <c r="AB7" i="6" s="1"/>
  <c r="AY14" i="4"/>
  <c r="AA7" i="6" s="1"/>
  <c r="AW14" i="4"/>
  <c r="Z7" i="6" s="1"/>
  <c r="AU14" i="4"/>
  <c r="Y7" i="6" s="1"/>
  <c r="AS14" i="4"/>
  <c r="X7" i="6" s="1"/>
  <c r="AQ14" i="4"/>
  <c r="W7" i="6" s="1"/>
  <c r="AO14" i="4"/>
  <c r="V7" i="6" s="1"/>
  <c r="AM14" i="4"/>
  <c r="U7" i="6" s="1"/>
  <c r="AK14" i="4"/>
  <c r="T7" i="6" s="1"/>
  <c r="AI14" i="4"/>
  <c r="S7" i="6" s="1"/>
  <c r="AG14" i="4"/>
  <c r="R7" i="6" s="1"/>
  <c r="AC14" i="4"/>
  <c r="P7" i="6" s="1"/>
  <c r="Y14" i="4"/>
  <c r="N7" i="6" s="1"/>
  <c r="W14" i="4"/>
  <c r="U14" i="4"/>
  <c r="S14" i="4"/>
  <c r="Q14" i="4"/>
  <c r="O14" i="4"/>
  <c r="K10" i="4"/>
  <c r="G10" i="4"/>
  <c r="E14" i="6" s="1"/>
  <c r="BO10" i="4"/>
  <c r="BM10" i="4"/>
  <c r="BI10" i="4"/>
  <c r="AF14" i="6" s="1"/>
  <c r="BE10" i="4"/>
  <c r="AD14" i="6" s="1"/>
  <c r="BC10" i="4"/>
  <c r="AC14" i="6" s="1"/>
  <c r="AY10" i="4"/>
  <c r="AA14" i="6" s="1"/>
  <c r="AW10" i="4"/>
  <c r="Z14" i="6" s="1"/>
  <c r="AU10" i="4"/>
  <c r="Y14" i="6" s="1"/>
  <c r="AS10" i="4"/>
  <c r="X14" i="6" s="1"/>
  <c r="AQ10" i="4"/>
  <c r="W14" i="6" s="1"/>
  <c r="AO10" i="4"/>
  <c r="V14" i="6" s="1"/>
  <c r="AM10" i="4"/>
  <c r="U14" i="6" s="1"/>
  <c r="AK10" i="4"/>
  <c r="T14" i="6" s="1"/>
  <c r="AI10" i="4"/>
  <c r="S14" i="6" s="1"/>
  <c r="AG10" i="4"/>
  <c r="R14" i="6" s="1"/>
  <c r="AC10" i="4"/>
  <c r="P14" i="6" s="1"/>
  <c r="AA10" i="4"/>
  <c r="O14" i="6" s="1"/>
  <c r="Y10" i="4"/>
  <c r="N14" i="6" s="1"/>
  <c r="W10" i="4"/>
  <c r="U10" i="4"/>
  <c r="O16" i="4"/>
  <c r="K16" i="4"/>
  <c r="G16" i="4"/>
  <c r="E11" i="6" s="1"/>
  <c r="BK16" i="4"/>
  <c r="AG11" i="6" s="1"/>
  <c r="BI16" i="4"/>
  <c r="AF11" i="6" s="1"/>
  <c r="BE16" i="4"/>
  <c r="AD11" i="6" s="1"/>
  <c r="BC16" i="4"/>
  <c r="AC11" i="6" s="1"/>
  <c r="BA16" i="4"/>
  <c r="AB11" i="6" s="1"/>
  <c r="AY16" i="4"/>
  <c r="AA11" i="6" s="1"/>
  <c r="AW16" i="4"/>
  <c r="Z11" i="6" s="1"/>
  <c r="AU16" i="4"/>
  <c r="Y11" i="6" s="1"/>
  <c r="AS16" i="4"/>
  <c r="X11" i="6" s="1"/>
  <c r="AQ16" i="4"/>
  <c r="W11" i="6" s="1"/>
  <c r="AO16" i="4"/>
  <c r="V11" i="6" s="1"/>
  <c r="AM16" i="4"/>
  <c r="U11" i="6" s="1"/>
  <c r="AK16" i="4"/>
  <c r="T11" i="6" s="1"/>
  <c r="AI16" i="4"/>
  <c r="S11" i="6" s="1"/>
  <c r="AG16" i="4"/>
  <c r="R11" i="6" s="1"/>
  <c r="Y16" i="4"/>
  <c r="N11" i="6" s="1"/>
  <c r="W16" i="4"/>
  <c r="U16" i="4"/>
  <c r="S16" i="4"/>
  <c r="M16" i="4"/>
  <c r="BO5" i="4"/>
  <c r="BM5" i="4"/>
  <c r="G5" i="4" s="1"/>
  <c r="E13" i="6" s="1"/>
  <c r="BE5" i="4"/>
  <c r="AD13" i="6" s="1"/>
  <c r="BC5" i="4"/>
  <c r="AC13" i="6" s="1"/>
  <c r="AY5" i="4"/>
  <c r="AA13" i="6" s="1"/>
  <c r="AW5" i="4"/>
  <c r="Z13" i="6" s="1"/>
  <c r="AU5" i="4"/>
  <c r="Y13" i="6" s="1"/>
  <c r="AS5" i="4"/>
  <c r="X13" i="6" s="1"/>
  <c r="AQ5" i="4"/>
  <c r="W13" i="6" s="1"/>
  <c r="AO5" i="4"/>
  <c r="AO26" i="4" s="1"/>
  <c r="AM5" i="4"/>
  <c r="U13" i="6" s="1"/>
  <c r="AK5" i="4"/>
  <c r="T13" i="6" s="1"/>
  <c r="AI5" i="4"/>
  <c r="S13" i="6" s="1"/>
  <c r="AG5" i="4"/>
  <c r="R13" i="6" s="1"/>
  <c r="AE5" i="4"/>
  <c r="Q13" i="6" s="1"/>
  <c r="AC5" i="4"/>
  <c r="P13" i="6" s="1"/>
  <c r="AA5" i="4"/>
  <c r="O13" i="6" s="1"/>
  <c r="Y5" i="4"/>
  <c r="N13" i="6" s="1"/>
  <c r="W5" i="4"/>
  <c r="U5" i="4"/>
  <c r="S5" i="4"/>
  <c r="K5" i="4"/>
  <c r="AU22" i="4"/>
  <c r="Y19" i="6" s="1"/>
  <c r="AY22" i="4"/>
  <c r="AA19" i="6" s="1"/>
  <c r="BC22" i="4"/>
  <c r="AC19" i="6" s="1"/>
  <c r="BE22" i="4"/>
  <c r="AD19" i="6" s="1"/>
  <c r="BI22" i="4"/>
  <c r="AF19" i="6" s="1"/>
  <c r="BM22" i="4"/>
  <c r="Y22" i="4"/>
  <c r="N19" i="6" s="1"/>
  <c r="G4" i="4"/>
  <c r="K22" i="4"/>
  <c r="K4" i="4"/>
  <c r="E4" i="4"/>
  <c r="C4" i="4" s="1"/>
  <c r="G22" i="4"/>
  <c r="E19" i="6" s="1"/>
  <c r="BO26" i="4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3" i="7"/>
  <c r="E13" i="4" l="1"/>
  <c r="AY26" i="4"/>
  <c r="AW26" i="4"/>
  <c r="E23" i="4"/>
  <c r="E24" i="4"/>
  <c r="V13" i="6"/>
  <c r="E12" i="4"/>
  <c r="E6" i="4"/>
  <c r="D16" i="6" s="1"/>
  <c r="U23" i="6"/>
  <c r="E9" i="4"/>
  <c r="C9" i="4" s="1"/>
  <c r="E8" i="4"/>
  <c r="E20" i="4"/>
  <c r="E11" i="4"/>
  <c r="C11" i="4" s="1"/>
  <c r="R24" i="6"/>
  <c r="E16" i="4"/>
  <c r="C16" i="4" s="1"/>
  <c r="R22" i="6"/>
  <c r="E21" i="4"/>
  <c r="D10" i="6" s="1"/>
  <c r="C10" i="6" s="1"/>
  <c r="Q5" i="6"/>
  <c r="E14" i="4"/>
  <c r="D7" i="6" s="1"/>
  <c r="P12" i="6"/>
  <c r="E17" i="4"/>
  <c r="C17" i="4" s="1"/>
  <c r="E10" i="4"/>
  <c r="D14" i="6" s="1"/>
  <c r="C14" i="6" s="1"/>
  <c r="C20" i="4"/>
  <c r="C16" i="6"/>
  <c r="C21" i="4"/>
  <c r="C24" i="4"/>
  <c r="C13" i="4"/>
  <c r="C23" i="4"/>
  <c r="C8" i="4"/>
  <c r="D23" i="6"/>
  <c r="C23" i="6" s="1"/>
  <c r="D24" i="6"/>
  <c r="C24" i="6" s="1"/>
  <c r="D12" i="6"/>
  <c r="C12" i="6" s="1"/>
  <c r="D20" i="6"/>
  <c r="C20" i="6" s="1"/>
  <c r="C6" i="4"/>
  <c r="D22" i="6"/>
  <c r="C22" i="6" s="1"/>
  <c r="D5" i="6"/>
  <c r="C5" i="6" s="1"/>
  <c r="D11" i="6"/>
  <c r="C11" i="6" s="1"/>
  <c r="D8" i="6"/>
  <c r="D15" i="6"/>
  <c r="C15" i="6" s="1"/>
  <c r="E22" i="4"/>
  <c r="AQ26" i="4"/>
  <c r="E7" i="4"/>
  <c r="G14" i="4"/>
  <c r="E7" i="6" s="1"/>
  <c r="E18" i="4"/>
  <c r="E15" i="4"/>
  <c r="BQ26" i="4"/>
  <c r="E19" i="4"/>
  <c r="G12" i="4"/>
  <c r="E8" i="6" s="1"/>
  <c r="AK26" i="4"/>
  <c r="BA26" i="4"/>
  <c r="BG26" i="4"/>
  <c r="BI26" i="4"/>
  <c r="AS26" i="4"/>
  <c r="BE26" i="4"/>
  <c r="BC26" i="4"/>
  <c r="BM26" i="4"/>
  <c r="AM26" i="4"/>
  <c r="AU26" i="4"/>
  <c r="BK26" i="4"/>
  <c r="E5" i="4"/>
  <c r="S4" i="6"/>
  <c r="R4" i="6"/>
  <c r="P4" i="6"/>
  <c r="AI26" i="4"/>
  <c r="AG26" i="4"/>
  <c r="E4" i="6"/>
  <c r="F4" i="6"/>
  <c r="G4" i="6"/>
  <c r="H4" i="6"/>
  <c r="I4" i="6"/>
  <c r="J4" i="6"/>
  <c r="K4" i="6"/>
  <c r="M4" i="6"/>
  <c r="N4" i="6"/>
  <c r="O4" i="6"/>
  <c r="Q4" i="6"/>
  <c r="D4" i="6"/>
  <c r="L4" i="6"/>
  <c r="W26" i="4"/>
  <c r="Y26" i="4"/>
  <c r="AA26" i="4"/>
  <c r="AC26" i="4"/>
  <c r="AE26" i="4"/>
  <c r="U26" i="4"/>
  <c r="S26" i="4"/>
  <c r="Q26" i="4"/>
  <c r="O26" i="4"/>
  <c r="M26" i="4"/>
  <c r="I26" i="4"/>
  <c r="K26" i="4"/>
  <c r="C10" i="4" l="1"/>
  <c r="C7" i="6"/>
  <c r="D17" i="6"/>
  <c r="C17" i="6" s="1"/>
  <c r="C4" i="6"/>
  <c r="C8" i="6"/>
  <c r="C19" i="4"/>
  <c r="D21" i="6"/>
  <c r="C21" i="6" s="1"/>
  <c r="C7" i="4"/>
  <c r="D6" i="6"/>
  <c r="C6" i="6" s="1"/>
  <c r="C15" i="4"/>
  <c r="D18" i="6"/>
  <c r="C18" i="6" s="1"/>
  <c r="C12" i="4"/>
  <c r="C5" i="4"/>
  <c r="D13" i="6"/>
  <c r="C13" i="6" s="1"/>
  <c r="D9" i="6"/>
  <c r="C9" i="6" s="1"/>
  <c r="C18" i="4"/>
  <c r="D19" i="6"/>
  <c r="C19" i="6" s="1"/>
  <c r="C22" i="4"/>
  <c r="C14" i="4"/>
  <c r="G26" i="4"/>
  <c r="E26" i="4"/>
</calcChain>
</file>

<file path=xl/sharedStrings.xml><?xml version="1.0" encoding="utf-8"?>
<sst xmlns="http://schemas.openxmlformats.org/spreadsheetml/2006/main" count="982" uniqueCount="658">
  <si>
    <t>ИТОГО баллов</t>
  </si>
  <si>
    <t>Правильный ответ (один из вариантов)</t>
  </si>
  <si>
    <t>Итого по вопросам:</t>
  </si>
  <si>
    <t>Место</t>
  </si>
  <si>
    <t>Команда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</si>
  <si>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</si>
  <si>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</si>
  <si>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</si>
  <si>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</si>
  <si>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</si>
  <si>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</si>
  <si>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</si>
  <si>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</si>
  <si>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</si>
  <si>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</si>
  <si>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Максимум баллов</t>
  </si>
  <si>
    <t>Итого сколько команд (в среднем) взяли вопрос:</t>
  </si>
  <si>
    <t>-</t>
  </si>
  <si>
    <t>Баллы</t>
  </si>
  <si>
    <t>11-12</t>
  </si>
  <si>
    <t>13</t>
  </si>
  <si>
    <t>Результаты онлайн-турнира 2016</t>
  </si>
  <si>
    <t>Список команд 2016</t>
  </si>
  <si>
    <t>старт в 11-00, ДЗ+</t>
  </si>
  <si>
    <t>старт в 15-00, ДЗ+</t>
  </si>
  <si>
    <t>старт в 20-00, ДЗ+</t>
  </si>
  <si>
    <t>старт в 14-00, ДЗ+</t>
  </si>
  <si>
    <t>старт в 12-00, ДЗ+</t>
  </si>
  <si>
    <t>старт в 16-00, ДЗ+</t>
  </si>
  <si>
    <t>старт в 18-00,  ДЗ+</t>
  </si>
  <si>
    <t>старт в 19-00, ДЗ+</t>
  </si>
  <si>
    <t>старт в 21-00, домашнего задания пока нет</t>
  </si>
  <si>
    <t>старт в 10-00, ДЗ+</t>
  </si>
  <si>
    <t>Книжные черви - Ковровская ГО ВОИ</t>
  </si>
  <si>
    <t>Дружные - Егорьевская РО ВОИ</t>
  </si>
  <si>
    <t>Виктория - Воскресенская РО ВОИ</t>
  </si>
  <si>
    <t>Видновчане - Ленинская РО ВОИ</t>
  </si>
  <si>
    <t>Звезда - Серпуховская ГО ВОИ</t>
  </si>
  <si>
    <t>Ника - Дубненская ГО ВОИ</t>
  </si>
  <si>
    <t>Завтра будет - Смоленская ОО ВОИ</t>
  </si>
  <si>
    <t>Свои 31 - Старооскольская РО ВОИ</t>
  </si>
  <si>
    <t>КУПИНА-Н - Железнодорожная ГО ВОИ</t>
  </si>
  <si>
    <t>Покорители вершин - Раменская РО ВОИ</t>
  </si>
  <si>
    <t>Профессиональные дилетанты - Рязанская ОО ВОИ</t>
  </si>
  <si>
    <t>Могучая кучка - Ярославская ОО ВОИ</t>
  </si>
  <si>
    <t>Эдельвейс - Подольская ГО ВОИ</t>
  </si>
  <si>
    <t>Смоляшки - Заднепровская РО ВОИ</t>
  </si>
  <si>
    <t>Огонёк - Бронницкая ГО ВОИ</t>
  </si>
  <si>
    <t>Тамбовские волки - Тамбовская ОО ВОИ</t>
  </si>
  <si>
    <t>Кассиопея - Ивантеевская ГО ВОИ</t>
  </si>
  <si>
    <t>Тверские оптимисты - Конаковская РО ВОИ</t>
  </si>
  <si>
    <t>ВОИ (Весёлые Остроумные Интеллектуалы) - Воронежская ОО ВОИ</t>
  </si>
  <si>
    <t>Книжные черви</t>
  </si>
  <si>
    <t>Дружные</t>
  </si>
  <si>
    <t>Виктория</t>
  </si>
  <si>
    <t>МИМы</t>
  </si>
  <si>
    <t>Видновчане</t>
  </si>
  <si>
    <t>Звезда</t>
  </si>
  <si>
    <t>Ника</t>
  </si>
  <si>
    <t>Завтра будет</t>
  </si>
  <si>
    <t>Свои 31</t>
  </si>
  <si>
    <t>КУПИНА-Н</t>
  </si>
  <si>
    <t>Покорители вершин</t>
  </si>
  <si>
    <t>Профессиональные дилетанты</t>
  </si>
  <si>
    <t>Могучая кучка</t>
  </si>
  <si>
    <t>Эдельвейс</t>
  </si>
  <si>
    <t>Смоляшки</t>
  </si>
  <si>
    <t>Огонёк</t>
  </si>
  <si>
    <t>Тамбовские волки</t>
  </si>
  <si>
    <t>Кассиопея</t>
  </si>
  <si>
    <t>Тверские оптимисты</t>
  </si>
  <si>
    <t>ВОИ (Весёлые Остроумные Интеллектуалы)</t>
  </si>
  <si>
    <t>Ковровская ГО ВОИ</t>
  </si>
  <si>
    <t>Егорьевская РО ВОИ</t>
  </si>
  <si>
    <t>Воскресенская РО ВОИ</t>
  </si>
  <si>
    <t>Ленинская РО ВОИ</t>
  </si>
  <si>
    <t>Серпуховская ГО ВОИ</t>
  </si>
  <si>
    <t>Дубненская ГО ВОИ</t>
  </si>
  <si>
    <t>Смоленская ОО ВОИ</t>
  </si>
  <si>
    <t>Старооскольская РО ВОИ</t>
  </si>
  <si>
    <t>Железнодорожная ГО ВОИ</t>
  </si>
  <si>
    <t>Раменская РО ВОИ</t>
  </si>
  <si>
    <t>Рязанская ОО ВОИ</t>
  </si>
  <si>
    <t>Ярославская ОО ВОИ</t>
  </si>
  <si>
    <t>Подольская ГО ВОИ</t>
  </si>
  <si>
    <t>Заднепровская РО ВОИ</t>
  </si>
  <si>
    <t>Бронницкая ГО ВОИ</t>
  </si>
  <si>
    <t>Тамбовская ОО ВОИ</t>
  </si>
  <si>
    <t>Ивантеевская ГО ВОИ</t>
  </si>
  <si>
    <t>Конаковская РО ВОИ</t>
  </si>
  <si>
    <t>Воронежская ОО ВОИ</t>
  </si>
  <si>
    <t>Московская ГО ВОИ</t>
  </si>
  <si>
    <t>МИМы - Московская ГО ВОИ</t>
  </si>
  <si>
    <t>"</t>
  </si>
  <si>
    <t>"Книжные черви" - Ковровская ГО ВОИ</t>
  </si>
  <si>
    <t>"Дружные" - Егорьевская РО ВОИ</t>
  </si>
  <si>
    <t>"Виктория" - Воскресенская РО ВОИ</t>
  </si>
  <si>
    <t>"МИМы" - Московская ГО ВОИ</t>
  </si>
  <si>
    <t>"Видновчане" - Ленинская РО ВОИ</t>
  </si>
  <si>
    <t>"Звезда" - Серпуховская ГО ВОИ</t>
  </si>
  <si>
    <t>"Ника" - Дубненская ГО ВОИ</t>
  </si>
  <si>
    <t>"Завтра будет" - Смоленская ОО ВОИ</t>
  </si>
  <si>
    <t>"Свои 31" - Старооскольская РО ВОИ</t>
  </si>
  <si>
    <t>"КУПИНА-Н" - Железнодорожная ГО ВОИ</t>
  </si>
  <si>
    <t>"Покорители вершин" - Раменская РО ВОИ</t>
  </si>
  <si>
    <t>"Профессиональные дилетанты" - Рязанская ОО ВОИ</t>
  </si>
  <si>
    <t>"Могучая кучка" - Ярославская ОО ВОИ</t>
  </si>
  <si>
    <t>"Эдельвейс" - Подольская ГО ВОИ</t>
  </si>
  <si>
    <t>"Смоляшки" - Заднепровская РО ВОИ</t>
  </si>
  <si>
    <t>"ВОИ (Весёлые Остроумные Интеллектуалы)" - Воронежская ОО ВОИ</t>
  </si>
  <si>
    <t>"Огонёк" - Бронницкая ГО ВОИ</t>
  </si>
  <si>
    <t>"Тамбовские волки" - Тамбовская ОО ВОИ</t>
  </si>
  <si>
    <t>"Кассиопея" - Ивантеевская ГО ВОИ</t>
  </si>
  <si>
    <t>"Тверские оптимисты" - Конаковская РО ВОИ</t>
  </si>
  <si>
    <t>Ответы команд на онлайн-турнире 2016</t>
  </si>
  <si>
    <t>1 Неваляшки – классная инициатива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</si>
  <si>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</si>
  <si>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</si>
  <si>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</si>
  <si>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</si>
  <si>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</si>
  <si>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</si>
  <si>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</si>
  <si>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</si>
  <si>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</si>
  <si>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</si>
  <si>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</si>
  <si>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</si>
  <si>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</si>
  <si>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</si>
  <si>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</si>
  <si>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</si>
  <si>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</si>
  <si>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</si>
  <si>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</si>
  <si>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</si>
  <si>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   Вот ведь прелесть - мой заводной павлин!</t>
  </si>
  <si>
    <t>2.   Одинокий тамагавк в Оклахоме.</t>
  </si>
  <si>
    <t>3.   И крестьянка твоя без чужого мужа Конева из Сибири вчера приехала.</t>
  </si>
  <si>
    <t>4.   Скука громогласной доброты.</t>
  </si>
  <si>
    <t>5.   Умереть плохо! Но плохо умереть даже хуже!</t>
  </si>
  <si>
    <t>6.   Вечно перестаньте быть злым побыстрее, он рисует.</t>
  </si>
  <si>
    <t>7.   Ты штраф оплатил. Тебе перед анархией радостно.</t>
  </si>
  <si>
    <t xml:space="preserve">8.   Никто с пустым ведром от них не уходит, и этот с ведром выживет! Над этим взлетал, взлетает, а взлететь не сможет воздух иноземный! </t>
  </si>
  <si>
    <t xml:space="preserve">9.   Ты забыла ужасную вечность! </t>
  </si>
  <si>
    <t xml:space="preserve">10.  Да забудьте всех убить, хуже бросить духовно. </t>
  </si>
  <si>
    <t xml:space="preserve">11.  Приедем к вам в Крым - скатертью дорога. </t>
  </si>
  <si>
    <t xml:space="preserve">12.  Ясно, утро становится бодрым. </t>
  </si>
  <si>
    <t>13.  Ничто не ясно в той спокойной сингулярности. Нет вечности, чтоб оттолкнуться от нее.</t>
  </si>
  <si>
    <t>14.  Никто меня не положит, я не склеротик!</t>
  </si>
  <si>
    <t>15.  В глубине вы упорно фазана пускали и продали фазана мы тебе против тетерева.</t>
  </si>
  <si>
    <t>16.  И, наверняка, мне отобрать насовсем засов из номера, куда счета присылают?!</t>
  </si>
  <si>
    <t>17.  Бар Грустных но Растерянных</t>
  </si>
  <si>
    <t>18.  Гений узнал правду?</t>
  </si>
  <si>
    <t>19.  Не надо ползать красиво водителям под снегом</t>
  </si>
  <si>
    <t>20.  Но хвост – душа светлая абы верою да вознесётся!</t>
  </si>
  <si>
    <t>2 Словарные Быки и Коровы</t>
  </si>
  <si>
    <t>Быки и Коровы 5 букв</t>
  </si>
  <si>
    <t>2.1.</t>
  </si>
  <si>
    <t>Быки и Коровы 6 букв</t>
  </si>
  <si>
    <t>2.2.</t>
  </si>
  <si>
    <t>Быки и Коровы 7 букв</t>
  </si>
  <si>
    <t>2.3.</t>
  </si>
  <si>
    <t>резус</t>
  </si>
  <si>
    <t>шеврон</t>
  </si>
  <si>
    <t>сержант</t>
  </si>
  <si>
    <t>3 Данетка от Виктора Цоя</t>
  </si>
  <si>
    <t>4 Коварный Ведущий, принцесса и тигр</t>
  </si>
  <si>
    <t>открыть 1 дверь "Мэ", закрыть 4 дверь - где сидит принцесса</t>
  </si>
  <si>
    <t>5 Знак четырёх</t>
  </si>
  <si>
    <t>6 Туда-сюда-обратно</t>
  </si>
  <si>
    <t>кепка</t>
  </si>
  <si>
    <t>7 Раздвоение личности</t>
  </si>
  <si>
    <t>8 Отцы и деды или великолепная восьмёрка</t>
  </si>
  <si>
    <t>9 По заветам Крокодила Гены</t>
  </si>
  <si>
    <t>10 Самая лучшая работа</t>
  </si>
  <si>
    <t>Генералы песчаных карьеров</t>
  </si>
  <si>
    <t>Какая гадость эта ваша заливная рыба.</t>
  </si>
  <si>
    <t>Один в поле не воин.</t>
  </si>
  <si>
    <t>Три тополя на Плющихе.</t>
  </si>
  <si>
    <t>Галочка, ты сейчас умрешь! Якин бросил свою кикимору, ну и уговорил меня лететь с ним в Гагры!</t>
  </si>
  <si>
    <t>А боярыня моя со своим любовником Якиным на Кавказ сегодня убежала.</t>
  </si>
  <si>
    <t>Собака лает, а караван идет.</t>
  </si>
  <si>
    <t>Аттракцион неслыханной щедрости.</t>
  </si>
  <si>
    <t>Жить хорошо, а жить хорошо ещё лучше.</t>
  </si>
  <si>
    <t>Жить хорошо! А хорошо жить еще лучше!</t>
  </si>
  <si>
    <t>И улыбка, без сомнения, вдруг коснется ваших глаз, и хорошее настроение не покинет больше вас.</t>
  </si>
  <si>
    <t>Заплати налоги-спи спокойно.</t>
  </si>
  <si>
    <t>Я мзду не беру. Мне за державу обидно.</t>
  </si>
  <si>
    <t>Кто к нам с мечом придёт, тот и от меча и погибнет.</t>
  </si>
  <si>
    <t>Кто к нам с мечом придет, тот от меча и погибнет! На том стояла, стоит и стоять будет земля русская!</t>
  </si>
  <si>
    <t>Саша, ты помнишь наши встречи.</t>
  </si>
  <si>
    <t>Я помню чудное мгновенье!</t>
  </si>
  <si>
    <t>Никто не забыт, ничто не забыто.</t>
  </si>
  <si>
    <t>Не учите меня жить, лучше помогите материально.</t>
  </si>
  <si>
    <t>Добро пожаловать или посторонним вход воспрещен.</t>
  </si>
  <si>
    <t>Будете у нас на Колыме - милости просим.</t>
  </si>
  <si>
    <t>Кажется вечер перестал быть томным.</t>
  </si>
  <si>
    <t>Кажется, вечер перестает быть томным.</t>
  </si>
  <si>
    <t>Ничто не вечно под луной. Но жизнь бессмертна эстафетой поколений.</t>
  </si>
  <si>
    <t>Призрачно всё в этом мире бушующем. Есть только миг, за него и держись.</t>
  </si>
  <si>
    <t>Ну кто ж его посадит, он же памятник.</t>
  </si>
  <si>
    <t>Кто ж его посадит, он же памятник!</t>
  </si>
  <si>
    <t>Дичь не улетит она жареная</t>
  </si>
  <si>
    <t>На мели мы лениво налима ловили, И меняли налима вы мне на линя</t>
  </si>
  <si>
    <t>На мели мы лениво налима ловили и меняли налима вы мне на линя.</t>
  </si>
  <si>
    <t>А может, тебе дать ключ от квартиры, где деньги лежат.</t>
  </si>
  <si>
    <t>А, может быть, тебе дать еще ключ от квартиры, где деньги лежат?!</t>
  </si>
  <si>
    <t>Клуб веселых и находчивых.</t>
  </si>
  <si>
    <t>Клуб Весёлых и Находчивых</t>
  </si>
  <si>
    <t>Лопух не догадался, гений докопался до истины.</t>
  </si>
  <si>
    <t>Пусть бегут неуклюже пешеходы по лужам.</t>
  </si>
  <si>
    <t>Наши прегрешения отразятся на потомках.</t>
  </si>
  <si>
    <t>А голова — предмет тёмный, исследованию не подлежит.</t>
  </si>
  <si>
    <t>А голова – предмет тёмный, исследованию не подлежит!</t>
  </si>
  <si>
    <t>резус - 10</t>
  </si>
  <si>
    <t>кредит</t>
  </si>
  <si>
    <t>звонарь</t>
  </si>
  <si>
    <t>Билл и Джон президенты? - нет
Билл и Джон - герои кинофильма? - нет
Мэри это подруга Билла и Джона? - нет
Билл и Джон друзья? - нет
Билл и Джон -сказочные герои - нет</t>
  </si>
  <si>
    <t>Нужно открыть первую дверь</t>
  </si>
  <si>
    <t>Российский политик В.В Путин, отличительная черта занятие единоборством и имеет черный пояс.</t>
  </si>
  <si>
    <t>Родильный дом</t>
  </si>
  <si>
    <t>Екатерина II дорога нам тем, что присоединила к России Крым, Новороссию, часть Кавказа, провела губернскую реформу, образовала Смольный институт и Российскую академию</t>
  </si>
  <si>
    <t>Через 2 месяца Дональд Трамп будет президентом.</t>
  </si>
  <si>
    <t>Какая гадость- ваша заливная рыба.</t>
  </si>
  <si>
    <t>Аттракцион неслыханной жадности</t>
  </si>
  <si>
    <t>Минуточку, будьте добры по медленнее я записываю.</t>
  </si>
  <si>
    <t>Минуточку, будьте добры, помедленнее, я записываю.</t>
  </si>
  <si>
    <t>Кто с мечом к нам придёт тот от меча и погибнет! На этом стояла,стоит и стоять будет родная земля.</t>
  </si>
  <si>
    <t xml:space="preserve">Будете у нас на Колыме-добро пожаловать. </t>
  </si>
  <si>
    <t>Что же, вечер перестаёт быть томным.</t>
  </si>
  <si>
    <t>Лучше синица в руках,чем журавль в небе.</t>
  </si>
  <si>
    <t>Глупец верит каждому слову!</t>
  </si>
  <si>
    <t>Рождённый ползать,летать не может.</t>
  </si>
  <si>
    <t>Голова-предмет темный,не изученный</t>
  </si>
  <si>
    <t>резус - 8</t>
  </si>
  <si>
    <t>шеврон - 9</t>
  </si>
  <si>
    <t>сумерки</t>
  </si>
  <si>
    <t>резус - 8, шеврон - 9</t>
  </si>
  <si>
    <t>Действие происходит в Казахстане? - нет
Аральского моря имеет значение к загаданым события? - нет</t>
  </si>
  <si>
    <t>закрыть 3 и 4 двери,проверить надписи на дверях</t>
  </si>
  <si>
    <t>Курительная трубка</t>
  </si>
  <si>
    <t>Nippon Denso</t>
  </si>
  <si>
    <t>Xerox</t>
  </si>
  <si>
    <t>тем что мы на ней живём.</t>
  </si>
  <si>
    <t>Действующим Президентом США</t>
  </si>
  <si>
    <t>Лопух не догадался.</t>
  </si>
  <si>
    <t>Какая гадость эта ваша заливная рыба</t>
  </si>
  <si>
    <t>нет ответа</t>
  </si>
  <si>
    <t>тихие радости зла</t>
  </si>
  <si>
    <t>Жить хорошо! А хорошо жить еще лучше</t>
  </si>
  <si>
    <t>Минуточку, будьте добры, помедленнее, я записываю</t>
  </si>
  <si>
    <t>Я мзды не беру. Мне за державу обидно</t>
  </si>
  <si>
    <t>Кто с мечом к нам войдет, от меча и погибнет. На том стояла, стоит и стоять будет земля русская</t>
  </si>
  <si>
    <t>Я помню чудное мгновенье</t>
  </si>
  <si>
    <t>Будете у нас на Колыме – милости просим</t>
  </si>
  <si>
    <t>Кажется, вечер перестает быть томным</t>
  </si>
  <si>
    <t>Призрачно все в этом мире бушующем, есть только миг, за него и держись</t>
  </si>
  <si>
    <t>Кто ж его посадит, он же памятник</t>
  </si>
  <si>
    <t>На мели мы лениво налима ловили, и меняли налима вы мне на линя</t>
  </si>
  <si>
    <t>Может быть, тебе дать еще и ключ от квартиры, где  деньги лежат</t>
  </si>
  <si>
    <t>Клуб веселых и находчивых</t>
  </si>
  <si>
    <t>Дурак не ведает лжи</t>
  </si>
  <si>
    <t>Голова – предмет темный и исследованию не подлежит</t>
  </si>
  <si>
    <t>резка</t>
  </si>
  <si>
    <t>солнце</t>
  </si>
  <si>
    <t>корабль</t>
  </si>
  <si>
    <t>Билл и Мэри  - вымышленные персонажи? - Да
Джон вымышленный персонаж? - Да
Билл в обеих фразах один и тот же? - Да
Загадан предмет? - Некорректно
Загадано одушевленное существо? - Некорректно
Это персонажи из песен Виктора Цоя? - нет
эти два героя, связанны как-то с Виктором Цоем - нет
Имена персонажей в вопросе изменены? - нет
Эта песня как-то относится к Биллу и Джону о которых задан вопрос - нет, насколько я понимаю английский на слух
Здесь загаданы строки песни Цоя? - да
Билл и Мэри сошли с ума? - нет
Рифма "убила Билла" имеет значение? - нет
Мама, мы все тяжело больны, - нет
Мама, я знаю, мы все сошли с ума. - нет
"Я объявляю свой дом безъядерной зоной"?- нет</t>
  </si>
  <si>
    <t>закрыть дверь №3 и открыть дверь "М"</t>
  </si>
  <si>
    <t>17+37+49=103</t>
  </si>
  <si>
    <t>Rowenta</t>
  </si>
  <si>
    <t>Земля - наша родная планета</t>
  </si>
  <si>
    <t>Дональд Трамп станет президентом США</t>
  </si>
  <si>
    <t>Какая гадость - ваша заливная рыба!</t>
  </si>
  <si>
    <t>Моя боярыня со своим любовником Якиным на Кавказ сегодня убежала.</t>
  </si>
  <si>
    <t>Я мзды не беру. Мне за державу обидно.</t>
  </si>
  <si>
    <t>Кто с мечом к нам придет, от меча и погибнет! На том стояла и стоит Русская земля!</t>
  </si>
  <si>
    <t>Так, вечер перестает быть томным</t>
  </si>
  <si>
    <t>Кто ж его посадит?Он ведь памятник!</t>
  </si>
  <si>
    <t>СОРБЕНТ</t>
  </si>
  <si>
    <t>резус - 3</t>
  </si>
  <si>
    <t>шеврон - 6</t>
  </si>
  <si>
    <t>Билл, Джон, Мэри - реальный люди? - нет (не реальные), да (люди)
Мэри Билла убила, потому что хотела спасти Джона? - нет
Джон был военным? - да
Билл, Джон и Мэри - персонажи кино - нет
Билл - шериф? - нет
Мэри знала Джона? - нет
Мери убила Била? - да
Мэри-это корабль? - нет
Билл - это объект? - нет
Мэри убила Билла с помощью оружия? - нет
Это связанно с медициной? - да
Билл - это болезнь (вирус )? - нет
Джон - Джон Рэмбо? - нет</t>
  </si>
  <si>
    <t>"Мэ"</t>
  </si>
  <si>
    <t>Он бриалинил волосы, чтобы скрыть лысину.</t>
  </si>
  <si>
    <t>Procter &amp; Gamble</t>
  </si>
  <si>
    <t>ПРЕЗИДЕНТОМ США</t>
  </si>
  <si>
    <t>Какая гадость, какая гадость эта ваша заливная рыба..</t>
  </si>
  <si>
    <t>Подводная лодка в степях Украины.</t>
  </si>
  <si>
    <t>Боярыня моя со своим любовником Якиным на Кавказ сегодня убежала.</t>
  </si>
  <si>
    <t>Пир во время чумы.</t>
  </si>
  <si>
    <t>Жить, как говорится, хорошо. А хорошо жить ещё лучше!</t>
  </si>
  <si>
    <t>Минуточку! Будьте добры, помедленнее! Я записываю.</t>
  </si>
  <si>
    <t>Кто с мечом к нам придёт, тот от меча и погибнет. На том стоит и стоять будет Русская земля.</t>
  </si>
  <si>
    <t>Я помню чудное мгновенье.</t>
  </si>
  <si>
    <t>Будете у нас на Колыме — милости просим!</t>
  </si>
  <si>
    <t>Призрачно все в этом мире бушующем. Есть только миг - за него и держись.</t>
  </si>
  <si>
    <t>На мели мы лениво налима ловили, и меняли налима вы мне на линя.</t>
  </si>
  <si>
    <t>А может тебе ещё дать ключ от квартиры, где деньги лежат?</t>
  </si>
  <si>
    <t>Клуб весёлых и находчивых.</t>
  </si>
  <si>
    <t>Горе от ума.</t>
  </si>
  <si>
    <t>сержант - 8</t>
  </si>
  <si>
    <t>резус - 9</t>
  </si>
  <si>
    <t>резус - 9, шеврон - 9, сержант - 8, итог - 26</t>
  </si>
  <si>
    <t>Билл и Джон - родственники? - нет
Ситуация из песни Цоя? - нет
Описанная ситуация из кинофильма? - нет
Мэри убила Билла оружием? - нет
Мэри тоже человек? - да
Смерть Билла - несчастный случай? - да
Билл обидел Джона словом? - нет
Билл не выполнил просьбу/приказ Джона? - Некорректно, переформулируйте.
Билл обидел Джона тем, что не выполнил его просьбу или приказ? - нет
Билл нарочно обидел Джона? - да
Описанная ситуация из художественного произведения? - нет (хотя Ведущий не ручается за отсутствие произведения с похожим сюжетом)
Билл и Джон враги? - да
Это ситуация из песни? - нет</t>
  </si>
  <si>
    <t>Открыть первую, закрыть третью и четвертую</t>
  </si>
  <si>
    <t>Жизнью</t>
  </si>
  <si>
    <t>Президентом США</t>
  </si>
  <si>
    <t>Какая гадость - эта ваша заливная рыба!</t>
  </si>
  <si>
    <t>Аттракцион неслыханной жадности.</t>
  </si>
  <si>
    <t>Минуточку, будьте добры помедленнее, я записываю.</t>
  </si>
  <si>
    <t xml:space="preserve">Кто к нам с мечом придет, тот от меча и погибнет! На том стояла, стоит и стоять будет Русская земля! </t>
  </si>
  <si>
    <t>Призрачно все в этом мире бушующем. Есть только миг  -  за него и держись.</t>
  </si>
  <si>
    <t>На мели мы налима лениво ловили, меняли налима вы мне на линя.</t>
  </si>
  <si>
    <t>А может тебе дать еще ключ от квартиры, где деньги лежат?!</t>
  </si>
  <si>
    <t>Человеку свойственно ошибаться</t>
  </si>
  <si>
    <t>А голова - предмет темный и исследованию не подлежит.</t>
  </si>
  <si>
    <t>резус - 5</t>
  </si>
  <si>
    <t>шеврон - 3</t>
  </si>
  <si>
    <t>сержант - 5</t>
  </si>
  <si>
    <r>
      <rPr>
        <b/>
        <sz val="9"/>
        <color rgb="FFFF0000"/>
        <rFont val="Calibri"/>
        <family val="2"/>
        <charset val="204"/>
      </rPr>
      <t>резус - 3</t>
    </r>
    <r>
      <rPr>
        <sz val="9"/>
        <color indexed="8"/>
        <rFont val="Calibri"/>
        <family val="2"/>
        <charset val="204"/>
      </rPr>
      <t>, шеврон - 6</t>
    </r>
  </si>
  <si>
    <r>
      <t xml:space="preserve">резус - 5, </t>
    </r>
    <r>
      <rPr>
        <b/>
        <sz val="9"/>
        <color rgb="FFFF0000"/>
        <rFont val="Calibri"/>
        <family val="2"/>
        <charset val="204"/>
      </rPr>
      <t>шеврон - 3, сержант - 5, итог - 13</t>
    </r>
  </si>
  <si>
    <t>Сержант Билл заставил рядового Джона выполнить за себя работу, обругав его при этом, - пришить шеврон с обозначением группы крови на рукав формы Билла. Джон выполнил приказ, но пришил шеврон с неправильным обозначением - группа крови на пришитом шевроне была другая. Когда после ранения в бою Билл попал в госпиталь, то ему потребовалось переливание крови. Медсестра Мэри, желая спасти Билла, влила ему кровь той группы, которая была указана на шевроне, т. е. неподходящую для Билла. В итоге Билл скончанлся.</t>
  </si>
  <si>
    <t>Сержант Билл заставил рядового Джона выполнить за себя работу, обругав его при этом, - пришить шеврон с обозначением группы крови на рукав формы Билла. Джон выполнил приказ, но пришил шеврон с неправильным обозначением - группа крови на пришитом шевроне была другая. Когда после ранения в бою Билл попал в госпиталь, то ему потребовалось переливание крови. Медсестра Мэри, желая спасти Билла, влила ему кровь той группы, которая была указана на шевроне, т. е. неподходящую для Билла. В итоге Билл скончался.</t>
  </si>
  <si>
    <t>Закрываем дверь с тигром. Так как тигр всегда сидит за дверью с надписью Мэ, можем проверить правдивость слов ведущего. Если на этой двери написано Мэ, то ведущий говорит правду, в противном случае - обманул.</t>
  </si>
  <si>
    <t>КЕПКА</t>
  </si>
  <si>
    <t>фирма  FOEN</t>
  </si>
  <si>
    <t>Бабушка - Гея - Земля. Это наш общий дом, наша планета. Этим она нам дорога.</t>
  </si>
  <si>
    <t xml:space="preserve">Генералы песчаных карьеров </t>
  </si>
  <si>
    <t>Какая гадость эта ваша заливная рыба!</t>
  </si>
  <si>
    <t>Много шума из ничего!</t>
  </si>
  <si>
    <t>Со своим самоваром в Тулу не ездят!</t>
  </si>
  <si>
    <t>В тихом омуте- черти водятся!</t>
  </si>
  <si>
    <t>Жить -хорошо ! А хорошо жить -еще лучше !</t>
  </si>
  <si>
    <t>Поделись улыбкою своей, она вернется</t>
  </si>
  <si>
    <t>Заплати налоги и живи спокойно!</t>
  </si>
  <si>
    <t>Кто к нам с мечом придет ,тот от меча и погибнет! На том стояла и стоит Русская земля!</t>
  </si>
  <si>
    <t>Любить надо живых, а о мертвых помнить !</t>
  </si>
  <si>
    <t>летите летите из дальних стран мне привет привезите.</t>
  </si>
  <si>
    <t>Кажется вечер перестает быть томным!</t>
  </si>
  <si>
    <t>Есть только миг между прошлым и будущим , именно он называется жизнь.</t>
  </si>
  <si>
    <t>Все тебя любят на смертном одре.</t>
  </si>
  <si>
    <t>На мели мы лениво налима ловили и меняли налима вы мне на леня.</t>
  </si>
  <si>
    <t>А может тебе дать ещё ключ от квартиры, где деньги лежат?!</t>
  </si>
  <si>
    <t>дуракам всегда везёт</t>
  </si>
  <si>
    <t>Дождь безобразно попадает в такт по зонту, а также по дороге</t>
  </si>
  <si>
    <t>голова сидит на шее. Ничего что б не болело закаляйте ваше тело</t>
  </si>
  <si>
    <t>месяц</t>
  </si>
  <si>
    <t>драчун</t>
  </si>
  <si>
    <t>офицеры</t>
  </si>
  <si>
    <t>Джон был портным? - нет
Данная ситуация относится к фильму? - нет
Мери была женой Била? - нет
Мери и Джон влюблены? - нет
Мэри любила Джона, чтобы избавить его от вредных привычек Била, ей пришлось последнего убить - нет
Мужчины редко любят шить -да
если их заставляют, то ссорятся да
Билл был мишенью в компьютерных играх -нет
поэтому Мэри его убила - нет</t>
  </si>
  <si>
    <t>Необходимо открыть дверь с надписью "Мэ" и сразу быстро её закрыть. Если там не тигр значит Ведущий соврал</t>
  </si>
  <si>
    <t>Двенадцать</t>
  </si>
  <si>
    <t>Сталин - трубка</t>
  </si>
  <si>
    <t>Panosonik</t>
  </si>
  <si>
    <t>Айфон 7</t>
  </si>
  <si>
    <t>Что за гадость эта ваша заливная рыба!</t>
  </si>
  <si>
    <t>Техасские рейнджеры.</t>
  </si>
  <si>
    <t>Гений чистой красоты</t>
  </si>
  <si>
    <t>Минуточку, будьте добры помедленнее, я записываю</t>
  </si>
  <si>
    <t>Кто к нам с мечом придет, от меча и погибнет. На том стояла, стоит и будет стоять земля Русская.</t>
  </si>
  <si>
    <t>Призрачно всё в этом мире бушующем, есть только миг, за него и держись.</t>
  </si>
  <si>
    <t>А может, тебе дать еще ключ от квартиры, где деньги лежат!?</t>
  </si>
  <si>
    <t>Дурак не ведает сомнений</t>
  </si>
  <si>
    <t>Пусть бегут неуклюже пешеходы по лужам</t>
  </si>
  <si>
    <t>А голова предмет темный и исследованию не подлежит</t>
  </si>
  <si>
    <t>шюцкор</t>
  </si>
  <si>
    <t>ваятель</t>
  </si>
  <si>
    <t>Шить не любил Билл? - да
Мэри и Джон - любовники? - нет</t>
  </si>
  <si>
    <t>Открыть 1-ю дверь (чтобы убедиться, что там сидит тигр);
Закрыть 3-ю дверь (чтобы убедиться, что там, снаружи, написано «Мэ»)
Закрыть 4-ю дверь (чтобы убедиться, что там, снаружи, написано «Жо»)</t>
  </si>
  <si>
    <t>Жириновский: отсутствие цензуры в речи</t>
  </si>
  <si>
    <t>TOYOTA MOTORS</t>
  </si>
  <si>
    <t xml:space="preserve">Бабушка нам дорога тем, что это наша планета Земля! </t>
  </si>
  <si>
    <t>Актер станет Президентом США</t>
  </si>
  <si>
    <t>Какая гадость, эта ваша заливная рыба!</t>
  </si>
  <si>
    <t>Аттракцион неслыханной жадности (к/ф "Большая перемена")</t>
  </si>
  <si>
    <t>Жить хорошо, а хорошо жить - ещё лучше.</t>
  </si>
  <si>
    <t>Я мзду не беру, мне за державу обидно.</t>
  </si>
  <si>
    <t>Кто к нам с мечом придёт, от меча и погибнет. На том стояла, стоит и будет стоять русская земля</t>
  </si>
  <si>
    <t> Я помню чудное мгновенье.</t>
  </si>
  <si>
    <t>Не учите меня жить, лучше помогите материально</t>
  </si>
  <si>
    <t>Кажется, вечер перестает быть томным. (к/ф Москва слезам не верит)</t>
  </si>
  <si>
    <t>Кто же его посадит? Oн же памятник!</t>
  </si>
  <si>
    <t>На мели мы лениво налима ловили, И меняли налима вы мне на линя (скороговорка)</t>
  </si>
  <si>
    <t>А может, тебе дать еще ключ от квартиры, где деньги лежат?!</t>
  </si>
  <si>
    <t>За бездарностью скрывается обманом</t>
  </si>
  <si>
    <t>сержант - 13</t>
  </si>
  <si>
    <t>шеврон - 8</t>
  </si>
  <si>
    <t>резус - 9, шеврон - 8, сержант - 13, итог - 30</t>
  </si>
  <si>
    <t>Джон и Билл - персонажи кино? - нет
связаны герои вопроса с песнями Цоя? - некорректно, слишком общий вопрос.
Джон и Билл - персонажи песни Цоя? - нет
Билл и Джон - реальные люди? - нет (имеется в виду, что вымышленные люди)
Мэри - это Азазелло? - нет
Билл, Джон и Мэри - герои сказки? - нет
Мэри - реальное лицо? - нет (вымышленное, такой вопрос же уже был выше?)
Билл, Джон и Мэри персонажи книги? - нет
Они персонажи компьютерной игры? - нет
Действие происходит в Европе? - нет (хотя это не важно для сюжета)</t>
  </si>
  <si>
    <t>Надо закрыть одну дверь (где принцесса) и открыть одну дверь (с надписью МЭ)</t>
  </si>
  <si>
    <t>Черный</t>
  </si>
  <si>
    <t>Политик - Дмитрий Медведев (отсюда прозвище Медвед). Отличительная черная - наличие такой фамилии и любовь к смартфонам/айфонам и интернету</t>
  </si>
  <si>
    <t>Пума</t>
  </si>
  <si>
    <t>бабушка дорога нам тем, что это наша планета Земля</t>
  </si>
  <si>
    <t>Президентом США. Это Дональд Трамп</t>
  </si>
  <si>
    <t>Генералы Песчаных Карьеров</t>
  </si>
  <si>
    <t>Единственный рейнджер из Техаса.</t>
  </si>
  <si>
    <t>А горожанка ваша со своим женихом Коровиным в Крым сегодня уехала</t>
  </si>
  <si>
    <t>Радость тихой злобы</t>
  </si>
  <si>
    <t>Сейчас будьте добре немного, я пишу</t>
  </si>
  <si>
    <t>Я мзду не беру! Мне за державу обидно.</t>
  </si>
  <si>
    <t>Кто с мечом к нам войдет, от меча и погибнет. На том стояла и стоит русская земля!</t>
  </si>
  <si>
    <t>Я помню чудное мгновение.</t>
  </si>
  <si>
    <t>Уедем от них на Север - извилистой тропой.</t>
  </si>
  <si>
    <t>Призрачно всё в этом мире бушующем, есть только миг. за него и держись!</t>
  </si>
  <si>
    <t>Из моря он лениво рыбу ловил, но купили рыбу они мне за лягушку.</t>
  </si>
  <si>
    <t>А может, тебе дать ключ от квартиры, где деньги лежат?!</t>
  </si>
  <si>
    <t>Дурак скрыл ложь?</t>
  </si>
  <si>
    <t xml:space="preserve">пусть бегут неуклюже пешеходы по лужам </t>
  </si>
  <si>
    <t>А голова - предмет тёмный и исследованию не подлежит!</t>
  </si>
  <si>
    <t>ребус</t>
  </si>
  <si>
    <t>фетиль</t>
  </si>
  <si>
    <t>Ведущий</t>
  </si>
  <si>
    <t>КВН</t>
  </si>
  <si>
    <t>Джон портной? - нет
Билл пытался убить Джона? - нет
Мери спасала Джона? - нет
Билл умер от случайного случая? - да
Мери убила Билла случайно? - да
Билл и Джон завязали драку? - да (как минимум один из них :)
Джон ударил Билла? - нет
Мери пыталась их разнять? - нет
Мери думала что Билл хотел убить Джона? - нет
Мери оттолкнула Билла от Джона? - нет
Билл ударился головой и умер? - нет
Билл завязал драку? - да
Билл был пьян? - нет
Мери ударила била? - нет
Джон сказал что Билл не умеет шить, - нет
Билл полез драться -да
Мэри хотела защитить Билла - нет
но случайно попала в Билла. - нет</t>
  </si>
  <si>
    <t>открываем дверь (Жо)</t>
  </si>
  <si>
    <t>6+6+6= 18</t>
  </si>
  <si>
    <t>Косуха</t>
  </si>
  <si>
    <t>ABN</t>
  </si>
  <si>
    <t>без бабушки никуда(кисть)</t>
  </si>
  <si>
    <t>Матерью</t>
  </si>
  <si>
    <t>Лиха беда начало!</t>
  </si>
  <si>
    <t>Часы «Павлин заводят для публики один раз в неделю, по средам, в 19.00 (в этот день Эрмитаж работает до 21 часа)</t>
  </si>
  <si>
    <t>Кстати о птичках</t>
  </si>
  <si>
    <t>Входить в дом можно только с полными ведрами---хороший знак богатство,здоровье . Если встретишь человека с пустыми ведрами --жди неудачи. Так издав но на Руси считали примету.</t>
  </si>
  <si>
    <t>Крестьянкой звали кошку,которая приехала из Сибири по мотивам Ольги Коневой "Принцесса и Крестьянка"</t>
  </si>
  <si>
    <t>Доброта спасет Мир!</t>
  </si>
  <si>
    <t>Томас Алва Эдисон был умственно отсталым ребёнком. Благодаря своей героической матери, он стал одним из величайших гениев своего века</t>
  </si>
  <si>
    <t>Будете у нас на Колыме - милости просим!</t>
  </si>
  <si>
    <t>Не делай добра, не получишь зла!</t>
  </si>
  <si>
    <t>Никто не забыт, ничто не забыто!</t>
  </si>
  <si>
    <t>Последний из Могикан</t>
  </si>
  <si>
    <t>Жить хорошо, а хорошо жить - еще лучше!</t>
  </si>
  <si>
    <t>Заплати налоги и спи спокойно!</t>
  </si>
  <si>
    <t>Спокойной ночи!</t>
  </si>
  <si>
    <t>везучий</t>
  </si>
  <si>
    <t>вожак</t>
  </si>
  <si>
    <t>бодряк</t>
  </si>
  <si>
    <t>Мери виновата в ситуации? - некорректно, переформулируйте вопрос более конкретно
Был ещё кто то? - нет
Мери была невестой билла? - нет
Это по мотивам фильма - нет
Мерри человек - да
Билл виноват в смерти джона - нет
Все произошло из-за ревности - нет
Бил не любил шить руками? - да
Обижать Джона словами? - да</t>
  </si>
  <si>
    <t>Третья дверь ее надо закрыть там сидит тигр ,а ведущий вел в заблуждение показал на дверь с надписью МЭ</t>
  </si>
  <si>
    <t>вариант ответа зависит от страны проживания. Жители Китая считают, что в радуге пять цветов. Для жителей США типичным ответом будет шесть цветов, в то время как жители России насчитывают их семь.
Но спектр цветов и оттенков радуги бесконечен</t>
  </si>
  <si>
    <t>Политик Чубайс, отличительный его элемент, что он рыжий.</t>
  </si>
  <si>
    <t>Компания "DuPont".</t>
  </si>
  <si>
    <t>Чем нам дорога Бабушка:
сказав только перед смертью моей тётке: “Галка, зеркало с библией Томке передай! Пусть хранит как зеницу ока!” Томка - это моя мама. (Рассказ  "Бабушкино зеркало").</t>
  </si>
  <si>
    <t>Дональд Трамп, который через 2 месяца , то есть 8 января станет президентом</t>
  </si>
  <si>
    <t>Ну и гадость - ваша заливная рыба.</t>
  </si>
  <si>
    <t>Жить хорошо! А хорошо жить ещё лучше!</t>
  </si>
  <si>
    <t>Кто с мечом к нам придёт, тот от меча и погибнет. На том стояла, стоит, и будет стоять Земля русская.</t>
  </si>
  <si>
    <t>Будете у нас на Колыме — милости просим.</t>
  </si>
  <si>
    <t>Вечер перестает быть томным.</t>
  </si>
  <si>
    <t>Призрачно всё в этом мире бушующем. Есть только миг, за него и держись.</t>
  </si>
  <si>
    <t>Кто его посадит, он же памятник.</t>
  </si>
  <si>
    <t>Может, ещё тебе дать ключ от квартиры, где деньги лежат?</t>
  </si>
  <si>
    <t>Клуб Веселых и Находчивых.</t>
  </si>
  <si>
    <t>Лопух не догадался?</t>
  </si>
  <si>
    <t>Пусть  бегут неуклюже пешеходы по лужам</t>
  </si>
  <si>
    <t>резус - 4</t>
  </si>
  <si>
    <t>снимок</t>
  </si>
  <si>
    <t>буквица</t>
  </si>
  <si>
    <t>Мэри хотела спасти джона?*** - нет
Джон шить не любил?*** - нет не любил
Билл шить не любить?*** - да не любил :)
Мэри хотела спасти Билла? - да
Мэри знала Джона? - нет
Мэри это и есть Джон?*** - нет
Билл мужчина?*** - да
Джон мужчина?*** - да
Мэри женщина?*** - да</t>
  </si>
  <si>
    <t xml:space="preserve">Открываем первую дверь с надписью "м" </t>
  </si>
  <si>
    <t>18 (восемнадцать)</t>
  </si>
  <si>
    <t>Рыжие волосы Чубайса</t>
  </si>
  <si>
    <t>Home Electronics</t>
  </si>
  <si>
    <t>бабушка дорога СКАЗКАМИ</t>
  </si>
  <si>
    <t>Трамп станет президентом сша</t>
  </si>
  <si>
    <t>Какая гадость - Ваша заливная рыба!</t>
  </si>
  <si>
    <t>Радость тихой грусти</t>
  </si>
  <si>
    <t>Сейчас же начни добреть постепенно, я говорю...</t>
  </si>
  <si>
    <t>Я мзду не беру! Мне за державу обидно!</t>
  </si>
  <si>
    <t>Кто к нам с мечем придет, тот от меча и погибнет! На том стояла, стоит и будет стоять будет земля русская!</t>
  </si>
  <si>
    <t>Я помню чудное мгновенье...</t>
  </si>
  <si>
    <t>Не учите меня жить, лучше помогите материально!</t>
  </si>
  <si>
    <t>Будите у нас на Колыме - Уж лучше вы к нам!</t>
  </si>
  <si>
    <t>Вечер перестает быть томным</t>
  </si>
  <si>
    <t>Призрачно все в этом мире бушующем, есть только миг за него и держись...</t>
  </si>
  <si>
    <t>Ну кто ж его посадит - он же памятник.</t>
  </si>
  <si>
    <t>Может тебе дать ключ от квартиры, где деньги лежат?</t>
  </si>
  <si>
    <t>Клуб Веселых и Находчивых</t>
  </si>
  <si>
    <t>Дурак помнит зло</t>
  </si>
  <si>
    <t>А голова — предмет тёмный, исследованию не подлежит</t>
  </si>
  <si>
    <t>резус - 7, шеврон - 10, сержант - 8, итог - 25</t>
  </si>
  <si>
    <t>резус - 7</t>
  </si>
  <si>
    <t>шеврон - 10</t>
  </si>
  <si>
    <t>Билл и Джон служили вместе в армии, жили в одной казарме. Билл был "Дедом", Джон - "Духом". Билл заставлял Джона "подшивать для него воротнички". Джону это не нравилось, и когда в казарме он попытался отказаться - получил "люлей" от Билла. Джону пришлось согласиться на дополнительную работу... По тревоге Билл покинул казарму, в перестрелке он получил ранение и ему вызвали Мэри. Мэри перепутала дозировку обезболивающего, т.к. кругом шли боевые действия, а Билл страдал от боли при ранении. И Она спешила, но обработать рану без обезболивания она не могла. Спешка и боевые действия вокруг привели к фатальным последствиям. Мэри второпях перепутала лекарство и убила его.</t>
  </si>
  <si>
    <t>Закрываем 1,3,4 двери, кроме 2-й двери "Жо"</t>
  </si>
  <si>
    <t>По соннику Миллера: 6+4+0 = 10 (Десять)</t>
  </si>
  <si>
    <t>отличительным элементом Молотова было его пенсне</t>
  </si>
  <si>
    <t>Liebherr</t>
  </si>
  <si>
    <t>Сказка о царе Салтане и семи богатырях</t>
  </si>
  <si>
    <t>Маколей Калкин. … Скорее всего он приедет в Россиию.</t>
  </si>
  <si>
    <t>Какая гадость - эта ваша заливная рыба</t>
  </si>
  <si>
    <t>Три тополя на Плющихе</t>
  </si>
  <si>
    <t>Ляля, ты не поверишь! Якин бросил свою кикимору и мы сегодня уезжаем в Гагры!</t>
  </si>
  <si>
    <t>Веселья час и боль разлуки</t>
  </si>
  <si>
    <t>Жить, как говорится, хорошо! А хорошо жить еще лучше!</t>
  </si>
  <si>
    <t>Я мзду не беру, мне за державу обидно</t>
  </si>
  <si>
    <t>Кто к нам с мечом придет, тот от меча и погибнет, на том стояла и стоит Русская земля</t>
  </si>
  <si>
    <t>Я помню чудное мгновение</t>
  </si>
  <si>
    <t>будете у нас на Калыме- милости просим</t>
  </si>
  <si>
    <t>Что ж , вечер перестает быть томным</t>
  </si>
  <si>
    <t xml:space="preserve">Призрачно все в этом мире бушующем, есть только миг, за него и держись  </t>
  </si>
  <si>
    <t>Кто его посадит-он же памятник</t>
  </si>
  <si>
    <t>На мели мы лениво налима ловили и меняли налима вы мне на линя</t>
  </si>
  <si>
    <t>А может тебе дать еще ключ от квартиры, где деньги лежат?</t>
  </si>
  <si>
    <t>Что скрываает ложь?</t>
  </si>
  <si>
    <t>Чем черт не шутит</t>
  </si>
  <si>
    <t>резус - 6</t>
  </si>
  <si>
    <t>шеврон - 5</t>
  </si>
  <si>
    <t>сержант - 6</t>
  </si>
  <si>
    <t>резус - 6, шеврон - 5, сержант - 6, итог - 17</t>
  </si>
  <si>
    <t>в армии солдат Билл заставил солдата Джона пришить себе нашивку (или вообще подготовить форму Биллу), на что Джон обиделся и пришил ему в отместку свою нашивку (со своей группой крови). Билл попадает с какой-то травмой в госпиталь, где добрая медик МЭРИ, желая помочь больному, стала переливать ему кровь по группе согласно нашивке, в результате чего Билл скончался (нашивка и группа крови разумеется были не его). Вечная память Биллу... какая нелепая смерть...</t>
  </si>
  <si>
    <t>мы закрываем четвертые двери</t>
  </si>
  <si>
    <t>лысина</t>
  </si>
  <si>
    <t>бабушка-автомобиль "Победа" нам дорога, потому, что носит имя в честь победы в ВОВ</t>
  </si>
  <si>
    <t>Дональд Трамп- презимдентом</t>
  </si>
  <si>
    <t>Вот ведь ужас - его дохлый петух</t>
  </si>
  <si>
    <t>много автоматов Калашникова в России</t>
  </si>
  <si>
    <t>И аристократка моя со своим мужем Лошадинная из Оклахомы сегодня приедет</t>
  </si>
  <si>
    <t>Веселье тихой злобы</t>
  </si>
  <si>
    <t>Жить хорошо, а хорошо жить еще лучше</t>
  </si>
  <si>
    <t>Завтра можете быть добрым спокойно, я танцую</t>
  </si>
  <si>
    <t>Заплати налоги и спи спокойно</t>
  </si>
  <si>
    <t>Женщина с пустым ведром! Взлетит ли этот самолет!</t>
  </si>
  <si>
    <t xml:space="preserve">Я вспомнила прекрасную молодость. </t>
  </si>
  <si>
    <t>Да вспомните хоть одного воскресить и помочь ему добротой.</t>
  </si>
  <si>
    <t>Уедем мы от вас, злые вы.</t>
  </si>
  <si>
    <t>Пасмурно, вечер приходит печально.</t>
  </si>
  <si>
    <t>Всё материальное имело начало и имеет конец</t>
  </si>
  <si>
    <t>Лягу в больницу что то с головой.</t>
  </si>
  <si>
    <t>массой и местом обитания</t>
  </si>
  <si>
    <t>Игра веселых и находчивых.</t>
  </si>
  <si>
    <t>дурак думкой богатеет</t>
  </si>
  <si>
    <t>тише едешь дальше будешь</t>
  </si>
  <si>
    <t>Отче наш насущный, жи иси на небеси.</t>
  </si>
  <si>
    <t>репка</t>
  </si>
  <si>
    <t>диктор</t>
  </si>
  <si>
    <t>материк</t>
  </si>
  <si>
    <t>Билл обидел Джона - да
Умел ли шить Джон? - да
Мэри хотела спасти Билла? - да
Мэри  убила Билла? - да
Билл не умеет шить? - нет (умеет)
Билл обидел Джона? - да
Билл любил шить? - нет
Джон любил шить? - нет
Мэри убила Билла? - да
Мэри хотела спасти Билла? - да</t>
  </si>
  <si>
    <t>знатокам нужно закрыть третью дверь и открыть дверь мэ и посмотреть есть ли там  тигра</t>
  </si>
  <si>
    <t>семь</t>
  </si>
  <si>
    <t>У Холмса мышление дедуктивное мышление, а у Ватсона классическое мышление.</t>
  </si>
  <si>
    <t>компания  АО «ТИЗОЛ»</t>
  </si>
  <si>
    <t>Бабушка моя, мамина мама, была младшей и любимой дочерью своего отца</t>
  </si>
  <si>
    <t>Дональд Трамп</t>
  </si>
  <si>
    <t>Семь нянек</t>
  </si>
  <si>
    <t>Президентом США - это Дональд Трамп</t>
  </si>
  <si>
    <t>Отряд самоубийц</t>
  </si>
  <si>
    <t>что за гадость эта заливная рыба</t>
  </si>
  <si>
    <t>а барыня моя со своим любовником коровы в Крым сегодня уехала</t>
  </si>
  <si>
    <t>радость тихой грусти</t>
  </si>
  <si>
    <t>жить хорошо, а хорошо жить еще лучше</t>
  </si>
  <si>
    <t>Будьте добры, помедленнее! Я записываю</t>
  </si>
  <si>
    <t>Заплати налоги спи спокойно</t>
  </si>
  <si>
    <t>Кто к нам с мечом придет, тот от меча и погибнет! На этом стояла, стоит, и будет стоять русская земля!</t>
  </si>
  <si>
    <t>я помню чудное мгновенье</t>
  </si>
  <si>
    <t>Приезжайте к нам на Колыму</t>
  </si>
  <si>
    <t>кажется, вечер перестает быть томным</t>
  </si>
  <si>
    <t>призрачно все в этом мире бушующем, есть только миг за него и держись</t>
  </si>
  <si>
    <t>кто его посадит. он же памятник</t>
  </si>
  <si>
    <t>Может тебе дать еще ключ от квартиры, где деньги лежат</t>
  </si>
  <si>
    <t>клуб веселых и находчивых</t>
  </si>
  <si>
    <t>дурак не ведает сомнений</t>
  </si>
  <si>
    <t>Возможно здесь получается белый цвет - цветовая  модель RGB</t>
  </si>
  <si>
    <t>Это Дональд Трамп и через два месяца он станет Президентом Америки</t>
  </si>
  <si>
    <t>Какая гадость ваша заливная рыба</t>
  </si>
  <si>
    <t>Жить хорошо,но хорошо жить ещё лучше</t>
  </si>
  <si>
    <t>Кто к нам с мечом придёт,тот от меча и погибнет!На этом стояла,стоит и стоять будет земля русская</t>
  </si>
  <si>
    <t>Аттракцион неслыханной щедрости</t>
  </si>
  <si>
    <t>Жить хорошо! а хорошо жить ещё лучше!</t>
  </si>
  <si>
    <t>Я мзду не беру. Мне за Державу обидно</t>
  </si>
  <si>
    <t>Кто с мечом к нам придёт, от меча и погибнет. На этом стоит, стояла и будет стоять Русская земля!</t>
  </si>
  <si>
    <t>Будете у нас на Колыме-милости просим</t>
  </si>
  <si>
    <t>Призрачно всё, в этом мире бушующем. Есть только миг, за него и держись.</t>
  </si>
  <si>
    <t>А, может быть, тебе дать еще ключ от квартиры, где деньги лежат?!!!</t>
  </si>
  <si>
    <t>Клуб весёлых и находчивых</t>
  </si>
  <si>
    <t>шеврон - 7</t>
  </si>
  <si>
    <t>сержант - 16</t>
  </si>
  <si>
    <t>резус - 6, шеврон - 7, сержант - 16, итог - 29</t>
  </si>
  <si>
    <t>берем классическую таблицу Д. И. Менделеева (которую он якобы увидел во сне) и считаем кол-во элементов, выделенных разными цветами: 14 красных + 28 зеленых + 40 индиго = 82</t>
  </si>
  <si>
    <t>речь идет о кожаной кепке бывшего градоначальника Москвы Лужкова Юрия Михайловича ("властелина колец" :) )</t>
  </si>
  <si>
    <t>Она нам дорога, потому что это наш дом.</t>
  </si>
  <si>
    <t>вероятнее всего в январе 2017 года пройдет инаугурация До́нальда Джона Трампа, который  станет президентом США, если конечно в его стране все будет тихо и спокойно.</t>
  </si>
  <si>
    <t>Голова --предмет темный. Исследованию не  подлежит.</t>
  </si>
  <si>
    <t>Лопух не догадался!</t>
  </si>
  <si>
    <t>А может тебе дать еще ключи от квартиры, где деньги лежат!?</t>
  </si>
  <si>
    <t>Кто ж его посадит, он же памятник.</t>
  </si>
  <si>
    <t>Призрачно все в этом мире бушующем. Есть только миг, за него и держись.</t>
  </si>
  <si>
    <t>Кажется, вечер перестает быть  томным.</t>
  </si>
  <si>
    <t>Будете у нас на Колыме-- милости просим.</t>
  </si>
  <si>
    <t>Кто к нам с мечом  придет, тот от меча и погибнет. На том стояла и стоит  русская земля.</t>
  </si>
  <si>
    <t>Я мзду не беру. Мне за Державу обидно.</t>
  </si>
  <si>
    <t>Минуточку, будьте добры, помедленнее. Я записываю.</t>
  </si>
  <si>
    <t>Жить хорошо! А хорошо жить еще лучше.</t>
  </si>
  <si>
    <t>Актер и бизнесмен Дональд Трамп 20 января 2017 года вступит в должность Президента С Ш А.</t>
  </si>
  <si>
    <t>Жить хорошо. А хорошо жить еще лучше!</t>
  </si>
  <si>
    <t>Боярыня моя со своим любовником Якиным на Кавказ сегодня убежала</t>
  </si>
  <si>
    <t>Будете у нас на Колыме -милости просим.</t>
  </si>
  <si>
    <t>история про Джона, Била и Мери сюжет какого-нибудь фильма? - нет
герои являются между собой родственниками? - нет
Они взрослые? - да
Редактировать сообщение
Джон хотел убить Билла? - нет
данная история связанна с фильмом игла - нет
Билл и Джон герои литературного произведения? - нет</t>
  </si>
  <si>
    <t>закроем 3 дверь</t>
  </si>
  <si>
    <t>ЭНИАК=ENIAK=Electronical Numerical integrotor and Calculator.</t>
  </si>
  <si>
    <t>бегун</t>
  </si>
  <si>
    <t>абсурд</t>
  </si>
  <si>
    <t>вестник</t>
  </si>
  <si>
    <t>спектр</t>
  </si>
  <si>
    <t>Отличительный элемент лысина</t>
  </si>
  <si>
    <t>Самсунг</t>
  </si>
  <si>
    <t>Это Орден Сокровища и Зеркал . Бабушка отличается тем что Орден третьей степени на позолоченном ушке</t>
  </si>
  <si>
    <t>Делу время, потехе час</t>
  </si>
  <si>
    <t>Заплати налоги и спи спокойно.</t>
  </si>
  <si>
    <t>Да здравствует миг,ослепительный миг!</t>
  </si>
  <si>
    <t>Утро вечера мудренее.</t>
  </si>
  <si>
    <t>Мужик долго запрягает, да быстро ездит.</t>
  </si>
  <si>
    <t>что это и есть Земля</t>
  </si>
  <si>
    <t>внешность (Поклонская с отсылкой на Хоббита)</t>
  </si>
  <si>
    <t>тефаль (есть про нарицательные имена)</t>
  </si>
  <si>
    <t>82 (подсчет по т.Менделеева - раскраска)</t>
  </si>
  <si>
    <t>44 (подсчет по т.Менделеева - раскраска)</t>
  </si>
  <si>
    <t>Земля дорога нам тем, что мы тут живем</t>
  </si>
  <si>
    <t>закрываем дверь с тигром, и открываем дверь с надписью "Мэ", что бы убедиться в правоте ведущего.</t>
  </si>
  <si>
    <t>президентом США</t>
  </si>
  <si>
    <t>1. Закрываем открытую третью дверь (где тигр), если на ней видим надпись  «Мэ», то задание выполнено, ведущий не обманул про третью дверь.
2.   открываем первую дверь с надписью «Мэ»</t>
  </si>
  <si>
    <t>освободитель</t>
  </si>
  <si>
    <t>курита ватериндустрия лтд</t>
  </si>
  <si>
    <t>баночки</t>
  </si>
  <si>
    <t>Ловили в небе уточку, поймали и купили уточку за гусочку.</t>
  </si>
  <si>
    <t>Режиссер Якин бросил свою кикимору, ну и уговорил меня лететь с ним в Гагры.</t>
  </si>
  <si>
    <t>многозарядный пулемет в Туле.</t>
  </si>
  <si>
    <t>жаркое</t>
  </si>
  <si>
    <t>Мэри  хотела спасти Билла? - да</t>
  </si>
  <si>
    <t>Виктора Цой -как то связан с правильным ответом на данное задание??? - да
Правильный ответ - это название одной из музыкальных композиций (песни) Цоя?? - нет (в такой формулировке)
правильный ответ в одном из текстов Цоя? - некорректно
мэри является женой билла? - нет
Мэри - женщина? - да
Мэри застрелила Билла? - нет
Мэри отравила Билла? - да (с очень большой натяжкой)
Билл порвал штаны? - нет
Джону необходимо было что-то зашить? - нет не зашить
Джон и Билл перестали быть друзьями? - да они и раньше были как-то не особо %:)
Джону нужно было что-то пришить? - да
Правильный ответ - это одно слово??? - нет (правильный ответ - это восстановленная история событий со всеми подробностями, о чём сказано в тексте вопроса)
Джону оторвали руку? - нет
Джону оторвали голову? - нет
Джону оторвали карман? - нет
Джону нужно было пришить пуговицу? - нет
джон портной или швея? - нет
джон по аналогии это Цой? - нет
Мэри хотела спасти Билла от бандитов? - спасти да, от бандитов - нет
Мэри хотела пришить какой-то элемент одежды??? - нет
мэри хотела спасти Билла от болезни? - нет
Джон просил Билла пришить себе что-то? - нет
Мэри - сестра Билла? - нет
Эта история произошла во время войны? - да
Джон-мужчина? - да
история из фильма "Английский пациент", где Билл - граф Ласло Алмаши, Мэри - Ханна (медсестра), Джон - Джеффри Клифтон - нет, история из к/ф "игла"? - нет</t>
  </si>
  <si>
    <t>1</t>
  </si>
  <si>
    <t>2</t>
  </si>
  <si>
    <t>3</t>
  </si>
  <si>
    <t>4</t>
  </si>
  <si>
    <t>5</t>
  </si>
  <si>
    <t>6</t>
  </si>
  <si>
    <t>9</t>
  </si>
  <si>
    <t>10</t>
  </si>
  <si>
    <t>14</t>
  </si>
  <si>
    <t>18</t>
  </si>
  <si>
    <t>19</t>
  </si>
  <si>
    <t>20</t>
  </si>
  <si>
    <t>7-8</t>
  </si>
  <si>
    <t>Билл не любил шить одежду? - да
Билл, Джон и Мэри их настоящие имена? - да
Билл, Джон и Мэри герои книги? - нет
Мэри любила Билла? - нет</t>
  </si>
  <si>
    <t>60е годы, хиппи, Брежнев
Брови</t>
  </si>
  <si>
    <t>Помедленнее пожалуйста, я записываю</t>
  </si>
  <si>
    <t>Кто к нам с мечом придет - от меча и погибнет! На том стоит и стоять будет Русская Земля!</t>
  </si>
  <si>
    <t>Вечер обещает быть томным.</t>
  </si>
  <si>
    <t>Кто же его посадит, он же памятник.</t>
  </si>
  <si>
    <t>Сбылась мечта идиота</t>
  </si>
  <si>
    <t>Голова предмет темный исследованию не подлежит.</t>
  </si>
  <si>
    <t>15</t>
  </si>
  <si>
    <t>16-17</t>
  </si>
  <si>
    <t>Модерн</t>
  </si>
  <si>
    <t>Артикул</t>
  </si>
  <si>
    <t>кратко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</si>
</sst>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sz val="6"/>
      <color indexed="8"/>
      <name val="Calibri"/>
      <family val="2"/>
      <charset val="204"/>
    </font>
    <font>
      <b/>
      <sz val="9"/>
      <color rgb="FFFF0000"/>
      <name val="Calibri"/>
      <family val="2"/>
      <charset val="204"/>
    </font>
    <font>
      <b/>
      <sz val="6"/>
      <color indexed="12"/>
      <name val="Calibri"/>
      <family val="2"/>
      <charset val="204"/>
    </font>
    <font>
      <sz val="6"/>
      <color indexed="8"/>
      <name val="Calibri0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2" borderId="1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0" fontId="8" fillId="0" borderId="0" xfId="0" applyFont="1" applyAlignment="1"/>
    <xf numFmtId="0" fontId="5" fillId="0" borderId="3" xfId="0" applyFont="1" applyFill="1" applyBorder="1"/>
    <xf numFmtId="0" fontId="5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7" xfId="0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9" fontId="1" fillId="0" borderId="20" xfId="0" applyNumberFormat="1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9" fontId="9" fillId="0" borderId="8" xfId="0" applyNumberFormat="1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9" fontId="7" fillId="0" borderId="20" xfId="0" applyNumberFormat="1" applyFont="1" applyFill="1" applyBorder="1" applyAlignment="1">
      <alignment horizontal="center" vertical="center"/>
    </xf>
    <xf numFmtId="9" fontId="1" fillId="5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vertical="center" wrapText="1"/>
    </xf>
    <xf numFmtId="9" fontId="1" fillId="0" borderId="2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9" fontId="11" fillId="0" borderId="20" xfId="0" applyNumberFormat="1" applyFont="1" applyFill="1" applyBorder="1" applyAlignment="1">
      <alignment horizontal="left" vertical="center" wrapText="1"/>
    </xf>
    <xf numFmtId="9" fontId="14" fillId="0" borderId="20" xfId="0" applyNumberFormat="1" applyFont="1" applyFill="1" applyBorder="1" applyAlignment="1">
      <alignment horizontal="left" vertical="center" wrapText="1"/>
    </xf>
    <xf numFmtId="9" fontId="1" fillId="4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vertical="center" wrapText="1"/>
    </xf>
    <xf numFmtId="0" fontId="15" fillId="0" borderId="0" xfId="0" applyFont="1"/>
  </cellXfs>
  <cellStyles count="1">
    <cellStyle name="Обычный" xfId="0" builtinId="0"/>
  </cellStyles>
  <dxfs count="18"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3" sqref="B3:B22"/>
    </sheetView>
  </sheetViews>
  <sheetFormatPr defaultRowHeight="14.4"/>
  <cols>
    <col min="2" max="2" width="39.21875" bestFit="1" customWidth="1"/>
    <col min="3" max="3" width="24.6640625" bestFit="1" customWidth="1"/>
    <col min="4" max="4" width="33.33203125" customWidth="1"/>
    <col min="5" max="5" width="17.44140625" customWidth="1"/>
    <col min="6" max="6" width="9.5546875" customWidth="1"/>
  </cols>
  <sheetData>
    <row r="1" spans="1:6" ht="18">
      <c r="A1" s="6" t="s">
        <v>22</v>
      </c>
      <c r="F1" t="s">
        <v>93</v>
      </c>
    </row>
    <row r="3" spans="1:6">
      <c r="A3">
        <v>1</v>
      </c>
      <c r="B3" t="s">
        <v>52</v>
      </c>
      <c r="C3" t="s">
        <v>72</v>
      </c>
      <c r="D3" t="s">
        <v>33</v>
      </c>
      <c r="E3" t="s">
        <v>23</v>
      </c>
      <c r="F3" s="44" t="str">
        <f>CONCATENATE($F$1,B3,$F$1," - ",C3)</f>
        <v>"Книжные черви" - Ковровская ГО ВОИ</v>
      </c>
    </row>
    <row r="4" spans="1:6">
      <c r="A4">
        <v>2</v>
      </c>
      <c r="B4" t="s">
        <v>53</v>
      </c>
      <c r="C4" t="s">
        <v>73</v>
      </c>
      <c r="D4" t="s">
        <v>34</v>
      </c>
      <c r="E4" t="s">
        <v>24</v>
      </c>
      <c r="F4" s="44" t="str">
        <f t="shared" ref="F4:F22" si="0">CONCATENATE($F$1,B4,$F$1," - ",C4)</f>
        <v>"Дружные" - Егорьевская РО ВОИ</v>
      </c>
    </row>
    <row r="5" spans="1:6">
      <c r="A5">
        <v>3</v>
      </c>
      <c r="B5" t="s">
        <v>54</v>
      </c>
      <c r="C5" t="s">
        <v>74</v>
      </c>
      <c r="D5" t="s">
        <v>35</v>
      </c>
      <c r="E5" t="s">
        <v>25</v>
      </c>
      <c r="F5" s="44" t="str">
        <f t="shared" si="0"/>
        <v>"Виктория" - Воскресенская РО ВОИ</v>
      </c>
    </row>
    <row r="6" spans="1:6">
      <c r="A6">
        <v>4</v>
      </c>
      <c r="B6" t="s">
        <v>55</v>
      </c>
      <c r="C6" t="s">
        <v>91</v>
      </c>
      <c r="D6" t="s">
        <v>92</v>
      </c>
      <c r="E6" t="s">
        <v>24</v>
      </c>
      <c r="F6" s="44" t="str">
        <f t="shared" si="0"/>
        <v>"МИМы" - Московская ГО ВОИ</v>
      </c>
    </row>
    <row r="7" spans="1:6">
      <c r="A7">
        <v>5</v>
      </c>
      <c r="B7" t="s">
        <v>56</v>
      </c>
      <c r="C7" t="s">
        <v>75</v>
      </c>
      <c r="D7" t="s">
        <v>36</v>
      </c>
      <c r="E7" t="s">
        <v>26</v>
      </c>
      <c r="F7" s="44" t="str">
        <f t="shared" si="0"/>
        <v>"Видновчане" - Ленинская РО ВОИ</v>
      </c>
    </row>
    <row r="8" spans="1:6">
      <c r="A8">
        <v>6</v>
      </c>
      <c r="B8" t="s">
        <v>57</v>
      </c>
      <c r="C8" t="s">
        <v>76</v>
      </c>
      <c r="D8" t="s">
        <v>37</v>
      </c>
      <c r="E8" t="s">
        <v>27</v>
      </c>
      <c r="F8" s="44" t="str">
        <f t="shared" si="0"/>
        <v>"Звезда" - Серпуховская ГО ВОИ</v>
      </c>
    </row>
    <row r="9" spans="1:6">
      <c r="A9">
        <v>7</v>
      </c>
      <c r="B9" t="s">
        <v>58</v>
      </c>
      <c r="C9" t="s">
        <v>77</v>
      </c>
      <c r="D9" t="s">
        <v>38</v>
      </c>
      <c r="E9" t="s">
        <v>26</v>
      </c>
      <c r="F9" s="44" t="str">
        <f t="shared" si="0"/>
        <v>"Ника" - Дубненская ГО ВОИ</v>
      </c>
    </row>
    <row r="10" spans="1:6">
      <c r="A10">
        <v>8</v>
      </c>
      <c r="B10" t="s">
        <v>59</v>
      </c>
      <c r="C10" t="s">
        <v>78</v>
      </c>
      <c r="D10" t="s">
        <v>39</v>
      </c>
      <c r="E10" t="s">
        <v>28</v>
      </c>
      <c r="F10" s="44" t="str">
        <f t="shared" si="0"/>
        <v>"Завтра будет" - Смоленская ОО ВОИ</v>
      </c>
    </row>
    <row r="11" spans="1:6">
      <c r="A11">
        <v>9</v>
      </c>
      <c r="B11" t="s">
        <v>60</v>
      </c>
      <c r="C11" t="s">
        <v>79</v>
      </c>
      <c r="D11" t="s">
        <v>40</v>
      </c>
      <c r="E11" t="s">
        <v>29</v>
      </c>
      <c r="F11" s="44" t="str">
        <f t="shared" si="0"/>
        <v>"Свои 31" - Старооскольская РО ВОИ</v>
      </c>
    </row>
    <row r="12" spans="1:6">
      <c r="A12">
        <v>10</v>
      </c>
      <c r="B12" t="s">
        <v>61</v>
      </c>
      <c r="C12" t="s">
        <v>80</v>
      </c>
      <c r="D12" t="s">
        <v>41</v>
      </c>
      <c r="E12" t="s">
        <v>27</v>
      </c>
      <c r="F12" s="44" t="str">
        <f t="shared" si="0"/>
        <v>"КУПИНА-Н" - Железнодорожная ГО ВОИ</v>
      </c>
    </row>
    <row r="13" spans="1:6">
      <c r="A13">
        <v>11</v>
      </c>
      <c r="B13" t="s">
        <v>62</v>
      </c>
      <c r="C13" t="s">
        <v>81</v>
      </c>
      <c r="D13" t="s">
        <v>42</v>
      </c>
      <c r="E13" t="s">
        <v>30</v>
      </c>
      <c r="F13" s="44" t="str">
        <f t="shared" si="0"/>
        <v>"Покорители вершин" - Раменская РО ВОИ</v>
      </c>
    </row>
    <row r="14" spans="1:6">
      <c r="A14">
        <v>12</v>
      </c>
      <c r="B14" t="s">
        <v>63</v>
      </c>
      <c r="C14" t="s">
        <v>82</v>
      </c>
      <c r="D14" t="s">
        <v>43</v>
      </c>
      <c r="E14" t="s">
        <v>23</v>
      </c>
      <c r="F14" s="44" t="str">
        <f t="shared" si="0"/>
        <v>"Профессиональные дилетанты" - Рязанская ОО ВОИ</v>
      </c>
    </row>
    <row r="15" spans="1:6">
      <c r="A15">
        <v>13</v>
      </c>
      <c r="B15" t="s">
        <v>64</v>
      </c>
      <c r="C15" t="s">
        <v>83</v>
      </c>
      <c r="D15" t="s">
        <v>44</v>
      </c>
      <c r="E15" t="s">
        <v>31</v>
      </c>
      <c r="F15" s="44" t="str">
        <f t="shared" si="0"/>
        <v>"Могучая кучка" - Ярославская ОО ВОИ</v>
      </c>
    </row>
    <row r="16" spans="1:6">
      <c r="A16">
        <v>14</v>
      </c>
      <c r="B16" t="s">
        <v>65</v>
      </c>
      <c r="C16" t="s">
        <v>84</v>
      </c>
      <c r="D16" t="s">
        <v>45</v>
      </c>
      <c r="E16" t="s">
        <v>26</v>
      </c>
      <c r="F16" s="44" t="str">
        <f t="shared" si="0"/>
        <v>"Эдельвейс" - Подольская ГО ВОИ</v>
      </c>
    </row>
    <row r="17" spans="1:6">
      <c r="A17">
        <v>15</v>
      </c>
      <c r="B17" t="s">
        <v>66</v>
      </c>
      <c r="C17" t="s">
        <v>85</v>
      </c>
      <c r="D17" t="s">
        <v>46</v>
      </c>
      <c r="E17" t="s">
        <v>26</v>
      </c>
      <c r="F17" s="44" t="str">
        <f t="shared" si="0"/>
        <v>"Смоляшки" - Заднепровская РО ВОИ</v>
      </c>
    </row>
    <row r="18" spans="1:6">
      <c r="A18">
        <v>16</v>
      </c>
      <c r="B18" t="s">
        <v>71</v>
      </c>
      <c r="C18" t="s">
        <v>90</v>
      </c>
      <c r="D18" t="s">
        <v>51</v>
      </c>
      <c r="E18" t="s">
        <v>27</v>
      </c>
      <c r="F18" s="44" t="str">
        <f t="shared" si="0"/>
        <v>"ВОИ (Весёлые Остроумные Интеллектуалы)" - Воронежская ОО ВОИ</v>
      </c>
    </row>
    <row r="19" spans="1:6">
      <c r="A19">
        <v>17</v>
      </c>
      <c r="B19" t="s">
        <v>67</v>
      </c>
      <c r="C19" t="s">
        <v>86</v>
      </c>
      <c r="D19" t="s">
        <v>47</v>
      </c>
      <c r="E19" t="s">
        <v>25</v>
      </c>
      <c r="F19" s="44" t="str">
        <f t="shared" si="0"/>
        <v>"Огонёк" - Бронницкая ГО ВОИ</v>
      </c>
    </row>
    <row r="20" spans="1:6">
      <c r="A20">
        <v>18</v>
      </c>
      <c r="B20" t="s">
        <v>68</v>
      </c>
      <c r="C20" t="s">
        <v>87</v>
      </c>
      <c r="D20" t="s">
        <v>48</v>
      </c>
      <c r="E20" t="s">
        <v>32</v>
      </c>
      <c r="F20" s="44" t="str">
        <f t="shared" si="0"/>
        <v>"Тамбовские волки" - Тамбовская ОО ВОИ</v>
      </c>
    </row>
    <row r="21" spans="1:6">
      <c r="A21">
        <v>19</v>
      </c>
      <c r="B21" t="s">
        <v>69</v>
      </c>
      <c r="C21" t="s">
        <v>88</v>
      </c>
      <c r="D21" t="s">
        <v>49</v>
      </c>
      <c r="E21" t="s">
        <v>30</v>
      </c>
      <c r="F21" s="44" t="str">
        <f t="shared" si="0"/>
        <v>"Кассиопея" - Ивантеевская ГО ВОИ</v>
      </c>
    </row>
    <row r="22" spans="1:6">
      <c r="A22">
        <v>20</v>
      </c>
      <c r="B22" t="s">
        <v>70</v>
      </c>
      <c r="C22" t="s">
        <v>89</v>
      </c>
      <c r="D22" t="s">
        <v>50</v>
      </c>
      <c r="E22" t="s">
        <v>26</v>
      </c>
      <c r="F22" s="44" t="str">
        <f t="shared" si="0"/>
        <v>"Тверские оптимисты" - Конаковская РО ВОИ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F11" sqref="F11"/>
    </sheetView>
  </sheetViews>
  <sheetFormatPr defaultRowHeight="14.4"/>
  <cols>
    <col min="2" max="2" width="40.33203125" customWidth="1"/>
    <col min="3" max="3" width="0" style="59" hidden="1" customWidth="1"/>
  </cols>
  <sheetData>
    <row r="1" spans="1:4" ht="18">
      <c r="A1" s="6" t="s">
        <v>21</v>
      </c>
    </row>
    <row r="3" spans="1:4" ht="15" thickBot="1">
      <c r="A3" s="28" t="s">
        <v>3</v>
      </c>
      <c r="B3" s="28" t="s">
        <v>4</v>
      </c>
      <c r="C3" s="28" t="s">
        <v>657</v>
      </c>
      <c r="D3" s="29" t="s">
        <v>18</v>
      </c>
    </row>
    <row r="4" spans="1:4" ht="29.4" customHeight="1" thickTop="1" thickBot="1">
      <c r="A4" s="38" t="s">
        <v>632</v>
      </c>
      <c r="B4" s="23" t="s">
        <v>109</v>
      </c>
      <c r="C4" s="24" t="s">
        <v>71</v>
      </c>
      <c r="D4" s="24">
        <f>VLOOKUP(C4,результаты!$B$5:$C$24,2,0)</f>
        <v>42</v>
      </c>
    </row>
    <row r="5" spans="1:4" ht="24.6" customHeight="1" thickTop="1" thickBot="1">
      <c r="A5" s="39" t="s">
        <v>633</v>
      </c>
      <c r="B5" s="26" t="s">
        <v>96</v>
      </c>
      <c r="C5" s="27" t="s">
        <v>54</v>
      </c>
      <c r="D5" s="27">
        <f>VLOOKUP(C5,результаты!$B$5:$C$24,2,0)</f>
        <v>39</v>
      </c>
    </row>
    <row r="6" spans="1:4" ht="24.6" customHeight="1" thickTop="1" thickBot="1">
      <c r="A6" s="38" t="s">
        <v>634</v>
      </c>
      <c r="B6" s="23" t="s">
        <v>103</v>
      </c>
      <c r="C6" s="24" t="s">
        <v>61</v>
      </c>
      <c r="D6" s="24">
        <f>VLOOKUP(C6,результаты!$B$5:$C$24,2,0)</f>
        <v>37</v>
      </c>
    </row>
    <row r="7" spans="1:4" ht="24.6" customHeight="1" thickTop="1" thickBot="1">
      <c r="A7" s="39" t="s">
        <v>635</v>
      </c>
      <c r="B7" s="26" t="s">
        <v>101</v>
      </c>
      <c r="C7" s="27" t="s">
        <v>59</v>
      </c>
      <c r="D7" s="27">
        <f>VLOOKUP(C7,результаты!$B$5:$C$24,2,0)</f>
        <v>35</v>
      </c>
    </row>
    <row r="8" spans="1:4" ht="24.6" customHeight="1" thickTop="1" thickBot="1">
      <c r="A8" s="38" t="s">
        <v>636</v>
      </c>
      <c r="B8" s="23" t="s">
        <v>107</v>
      </c>
      <c r="C8" s="24" t="s">
        <v>65</v>
      </c>
      <c r="D8" s="24">
        <f>VLOOKUP(C8,результаты!$B$5:$C$24,2,0)</f>
        <v>33</v>
      </c>
    </row>
    <row r="9" spans="1:4" ht="24.6" customHeight="1" thickTop="1" thickBot="1">
      <c r="A9" s="39" t="s">
        <v>637</v>
      </c>
      <c r="B9" s="26" t="s">
        <v>110</v>
      </c>
      <c r="C9" s="27" t="s">
        <v>67</v>
      </c>
      <c r="D9" s="27">
        <f>VLOOKUP(C9,результаты!$B$5:$C$24,2,0)</f>
        <v>31</v>
      </c>
    </row>
    <row r="10" spans="1:4" ht="27.6" customHeight="1" thickTop="1" thickBot="1">
      <c r="A10" s="38" t="s">
        <v>644</v>
      </c>
      <c r="B10" s="23" t="s">
        <v>105</v>
      </c>
      <c r="C10" s="24" t="s">
        <v>63</v>
      </c>
      <c r="D10" s="24">
        <f>VLOOKUP(C10,результаты!$B$5:$C$24,2,0)</f>
        <v>29</v>
      </c>
    </row>
    <row r="11" spans="1:4" ht="24.6" customHeight="1" thickTop="1" thickBot="1">
      <c r="A11" s="39" t="s">
        <v>644</v>
      </c>
      <c r="B11" s="26" t="s">
        <v>100</v>
      </c>
      <c r="C11" s="27" t="s">
        <v>58</v>
      </c>
      <c r="D11" s="27">
        <f>VLOOKUP(C11,результаты!$B$5:$C$24,2,0)</f>
        <v>29</v>
      </c>
    </row>
    <row r="12" spans="1:4" ht="24.6" customHeight="1" thickTop="1" thickBot="1">
      <c r="A12" s="38" t="s">
        <v>638</v>
      </c>
      <c r="B12" s="23" t="s">
        <v>94</v>
      </c>
      <c r="C12" s="24" t="s">
        <v>52</v>
      </c>
      <c r="D12" s="24">
        <f>VLOOKUP(C12,результаты!$B$5:$C$24,2,0)</f>
        <v>28</v>
      </c>
    </row>
    <row r="13" spans="1:4" ht="24.6" customHeight="1" thickTop="1" thickBot="1">
      <c r="A13" s="39" t="s">
        <v>639</v>
      </c>
      <c r="B13" s="26" t="s">
        <v>99</v>
      </c>
      <c r="C13" s="27" t="s">
        <v>57</v>
      </c>
      <c r="D13" s="27">
        <f>VLOOKUP(C13,результаты!$B$5:$C$24,2,0)</f>
        <v>26</v>
      </c>
    </row>
    <row r="14" spans="1:4" ht="24.6" customHeight="1" thickTop="1" thickBot="1">
      <c r="A14" s="38" t="s">
        <v>19</v>
      </c>
      <c r="B14" s="23" t="s">
        <v>95</v>
      </c>
      <c r="C14" s="24" t="s">
        <v>53</v>
      </c>
      <c r="D14" s="24">
        <f>VLOOKUP(C14,результаты!$B$5:$C$24,2,0)</f>
        <v>24</v>
      </c>
    </row>
    <row r="15" spans="1:4" ht="24.6" customHeight="1" thickTop="1" thickBot="1">
      <c r="A15" s="39" t="s">
        <v>19</v>
      </c>
      <c r="B15" s="26" t="s">
        <v>97</v>
      </c>
      <c r="C15" s="27" t="s">
        <v>55</v>
      </c>
      <c r="D15" s="27">
        <f>VLOOKUP(C15,результаты!$B$5:$C$24,2,0)</f>
        <v>24</v>
      </c>
    </row>
    <row r="16" spans="1:4" ht="24.6" customHeight="1" thickTop="1" thickBot="1">
      <c r="A16" s="38" t="s">
        <v>20</v>
      </c>
      <c r="B16" s="23" t="s">
        <v>106</v>
      </c>
      <c r="C16" s="24" t="s">
        <v>64</v>
      </c>
      <c r="D16" s="24">
        <f>VLOOKUP(C16,результаты!$B$5:$C$24,2,0)</f>
        <v>22</v>
      </c>
    </row>
    <row r="17" spans="1:4" ht="24.6" customHeight="1" thickTop="1" thickBot="1">
      <c r="A17" s="39" t="s">
        <v>640</v>
      </c>
      <c r="B17" s="26" t="s">
        <v>104</v>
      </c>
      <c r="C17" s="27" t="s">
        <v>62</v>
      </c>
      <c r="D17" s="27">
        <f>VLOOKUP(C17,результаты!$B$5:$C$24,2,0)</f>
        <v>20</v>
      </c>
    </row>
    <row r="18" spans="1:4" ht="24.6" customHeight="1" thickTop="1" thickBot="1">
      <c r="A18" s="38" t="s">
        <v>653</v>
      </c>
      <c r="B18" s="23" t="s">
        <v>111</v>
      </c>
      <c r="C18" s="24" t="s">
        <v>68</v>
      </c>
      <c r="D18" s="24">
        <f>VLOOKUP(C18,результаты!$B$5:$C$24,2,0)</f>
        <v>18</v>
      </c>
    </row>
    <row r="19" spans="1:4" ht="24.6" customHeight="1" thickTop="1" thickBot="1">
      <c r="A19" s="39" t="s">
        <v>654</v>
      </c>
      <c r="B19" s="26" t="s">
        <v>98</v>
      </c>
      <c r="C19" s="27" t="s">
        <v>56</v>
      </c>
      <c r="D19" s="27">
        <f>VLOOKUP(C19,результаты!$B$5:$C$24,2,0)</f>
        <v>16</v>
      </c>
    </row>
    <row r="20" spans="1:4" ht="24.6" customHeight="1" thickTop="1" thickBot="1">
      <c r="A20" s="38" t="s">
        <v>654</v>
      </c>
      <c r="B20" s="23" t="s">
        <v>108</v>
      </c>
      <c r="C20" s="24" t="s">
        <v>66</v>
      </c>
      <c r="D20" s="24">
        <f>VLOOKUP(C20,результаты!$B$5:$C$24,2,0)</f>
        <v>16</v>
      </c>
    </row>
    <row r="21" spans="1:4" ht="24.6" customHeight="1" thickTop="1" thickBot="1">
      <c r="A21" s="39" t="s">
        <v>641</v>
      </c>
      <c r="B21" s="26" t="s">
        <v>113</v>
      </c>
      <c r="C21" s="27" t="s">
        <v>70</v>
      </c>
      <c r="D21" s="27">
        <f>VLOOKUP(C21,результаты!$B$5:$C$24,2,0)</f>
        <v>11</v>
      </c>
    </row>
    <row r="22" spans="1:4" ht="24.6" customHeight="1" thickTop="1" thickBot="1">
      <c r="A22" s="38" t="s">
        <v>642</v>
      </c>
      <c r="B22" s="23" t="s">
        <v>112</v>
      </c>
      <c r="C22" s="24" t="s">
        <v>69</v>
      </c>
      <c r="D22" s="24">
        <f>VLOOKUP(C22,результаты!$B$5:$C$24,2,0)</f>
        <v>10</v>
      </c>
    </row>
    <row r="23" spans="1:4" ht="24.6" customHeight="1" thickTop="1" thickBot="1">
      <c r="A23" s="39" t="s">
        <v>643</v>
      </c>
      <c r="B23" s="26" t="s">
        <v>102</v>
      </c>
      <c r="C23" s="27" t="s">
        <v>60</v>
      </c>
      <c r="D23" s="27">
        <f>VLOOKUP(C23,результаты!$B$5:$C$24,2,0)</f>
        <v>4</v>
      </c>
    </row>
    <row r="24" spans="1:4" ht="15" thickTop="1"/>
  </sheetData>
  <sortState ref="A4:D23">
    <sortCondition descending="1" ref="D4:D2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4.4"/>
  <cols>
    <col min="1" max="1" width="6.33203125" customWidth="1"/>
    <col min="2" max="2" width="24.5546875" customWidth="1"/>
    <col min="3" max="3" width="7.6640625" style="3" customWidth="1"/>
    <col min="4" max="13" width="5.6640625" style="2" bestFit="1" customWidth="1"/>
    <col min="14" max="19" width="6.21875" style="2" customWidth="1"/>
    <col min="20" max="36" width="6.21875" customWidth="1"/>
    <col min="37" max="37" width="0.88671875" customWidth="1"/>
  </cols>
  <sheetData>
    <row r="1" spans="1:37" ht="18">
      <c r="C1" s="6" t="s">
        <v>21</v>
      </c>
    </row>
    <row r="3" spans="1:37" ht="28.8">
      <c r="A3" s="28" t="s">
        <v>3</v>
      </c>
      <c r="B3" s="28" t="s">
        <v>4</v>
      </c>
      <c r="C3" s="29" t="s">
        <v>0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116</v>
      </c>
      <c r="O3" s="30" t="s">
        <v>117</v>
      </c>
      <c r="P3" s="30" t="s">
        <v>118</v>
      </c>
      <c r="Q3" s="30" t="s">
        <v>119</v>
      </c>
      <c r="R3" s="30" t="s">
        <v>120</v>
      </c>
      <c r="S3" s="30" t="s">
        <v>121</v>
      </c>
      <c r="T3" s="30" t="s">
        <v>122</v>
      </c>
      <c r="U3" s="30" t="s">
        <v>123</v>
      </c>
      <c r="V3" s="30" t="s">
        <v>124</v>
      </c>
      <c r="W3" s="30" t="s">
        <v>125</v>
      </c>
      <c r="X3" s="30" t="s">
        <v>126</v>
      </c>
      <c r="Y3" s="30" t="s">
        <v>127</v>
      </c>
      <c r="Z3" s="30" t="s">
        <v>128</v>
      </c>
      <c r="AA3" s="30" t="s">
        <v>129</v>
      </c>
      <c r="AB3" s="30" t="s">
        <v>130</v>
      </c>
      <c r="AC3" s="30" t="s">
        <v>131</v>
      </c>
      <c r="AD3" s="30" t="s">
        <v>132</v>
      </c>
      <c r="AE3" s="30" t="s">
        <v>133</v>
      </c>
      <c r="AF3" s="30" t="s">
        <v>134</v>
      </c>
      <c r="AG3" s="30" t="s">
        <v>135</v>
      </c>
      <c r="AH3" s="30" t="s">
        <v>158</v>
      </c>
      <c r="AI3" s="30" t="s">
        <v>160</v>
      </c>
      <c r="AJ3" s="30" t="s">
        <v>162</v>
      </c>
      <c r="AK3" s="30"/>
    </row>
    <row r="4" spans="1:37" s="15" customFormat="1" ht="27.6" customHeight="1" thickBot="1">
      <c r="A4" s="20"/>
      <c r="B4" s="21" t="s">
        <v>15</v>
      </c>
      <c r="C4" s="22">
        <f t="shared" ref="C4:C12" si="0">D4+E4+F4+G4+H4+I4+J4+K4+L4+M4</f>
        <v>52</v>
      </c>
      <c r="D4" s="22">
        <f>'ответы команд'!E4</f>
        <v>20</v>
      </c>
      <c r="E4" s="22">
        <f>'ответы команд'!G4</f>
        <v>7</v>
      </c>
      <c r="F4" s="22">
        <f>'ответы команд'!I4</f>
        <v>4</v>
      </c>
      <c r="G4" s="22">
        <f>'ответы команд'!K4</f>
        <v>3</v>
      </c>
      <c r="H4" s="22">
        <f>'ответы команд'!M4</f>
        <v>3</v>
      </c>
      <c r="I4" s="22">
        <f>'ответы команд'!O4</f>
        <v>3</v>
      </c>
      <c r="J4" s="22">
        <f>'ответы команд'!Q4</f>
        <v>3</v>
      </c>
      <c r="K4" s="22">
        <f>'ответы команд'!S4</f>
        <v>3</v>
      </c>
      <c r="L4" s="22">
        <f>'ответы команд'!U4</f>
        <v>3</v>
      </c>
      <c r="M4" s="22">
        <f>'ответы команд'!W4</f>
        <v>3</v>
      </c>
      <c r="N4" s="22">
        <f>'ответы команд'!Y4</f>
        <v>1</v>
      </c>
      <c r="O4" s="22">
        <f>'ответы команд'!AA4</f>
        <v>1</v>
      </c>
      <c r="P4" s="22">
        <f>'ответы команд'!AC4</f>
        <v>1</v>
      </c>
      <c r="Q4" s="22">
        <f>'ответы команд'!AE4</f>
        <v>1</v>
      </c>
      <c r="R4" s="22">
        <f>'ответы команд'!AG4</f>
        <v>1</v>
      </c>
      <c r="S4" s="22">
        <f>'ответы команд'!AI4</f>
        <v>1</v>
      </c>
      <c r="T4" s="22">
        <f>'ответы команд'!AK4</f>
        <v>1</v>
      </c>
      <c r="U4" s="22">
        <f>'ответы команд'!AM4</f>
        <v>1</v>
      </c>
      <c r="V4" s="22">
        <f>'ответы команд'!AO4</f>
        <v>1</v>
      </c>
      <c r="W4" s="22">
        <f>'ответы команд'!AQ4</f>
        <v>1</v>
      </c>
      <c r="X4" s="22">
        <f>'ответы команд'!AS4</f>
        <v>1</v>
      </c>
      <c r="Y4" s="22">
        <f>'ответы команд'!AU4</f>
        <v>1</v>
      </c>
      <c r="Z4" s="22">
        <f>'ответы команд'!AW4</f>
        <v>1</v>
      </c>
      <c r="AA4" s="22">
        <f>'ответы команд'!AY4</f>
        <v>1</v>
      </c>
      <c r="AB4" s="22">
        <f>'ответы команд'!BA4</f>
        <v>1</v>
      </c>
      <c r="AC4" s="22">
        <f>'ответы команд'!BC4</f>
        <v>1</v>
      </c>
      <c r="AD4" s="22">
        <f>'ответы команд'!BE4</f>
        <v>1</v>
      </c>
      <c r="AE4" s="22">
        <f>'ответы команд'!BG4</f>
        <v>1</v>
      </c>
      <c r="AF4" s="22">
        <f>'ответы команд'!BI4</f>
        <v>1</v>
      </c>
      <c r="AG4" s="22">
        <f>'ответы команд'!BK4</f>
        <v>1</v>
      </c>
      <c r="AH4" s="22">
        <f>'ответы команд'!BM4</f>
        <v>1</v>
      </c>
      <c r="AI4" s="22">
        <f>'ответы команд'!BO4</f>
        <v>1</v>
      </c>
      <c r="AJ4" s="22">
        <f>'ответы команд'!BQ4</f>
        <v>1</v>
      </c>
      <c r="AK4" s="22"/>
    </row>
    <row r="5" spans="1:37" s="15" customFormat="1" ht="27.6" customHeight="1" thickTop="1" thickBot="1">
      <c r="A5" s="38" t="s">
        <v>632</v>
      </c>
      <c r="B5" s="41" t="s">
        <v>71</v>
      </c>
      <c r="C5" s="24">
        <f t="shared" si="0"/>
        <v>42</v>
      </c>
      <c r="D5" s="25">
        <f>'ответы команд'!E20</f>
        <v>19</v>
      </c>
      <c r="E5" s="25">
        <f>'ответы команд'!G20</f>
        <v>6</v>
      </c>
      <c r="F5" s="25">
        <f>'ответы команд'!I20</f>
        <v>4</v>
      </c>
      <c r="G5" s="25">
        <f>'ответы команд'!K20</f>
        <v>0</v>
      </c>
      <c r="H5" s="25">
        <f>'ответы команд'!M20</f>
        <v>1</v>
      </c>
      <c r="I5" s="25">
        <f>'ответы команд'!O20</f>
        <v>3</v>
      </c>
      <c r="J5" s="25">
        <f>'ответы команд'!Q20</f>
        <v>0</v>
      </c>
      <c r="K5" s="25">
        <f>'ответы команд'!S20</f>
        <v>3</v>
      </c>
      <c r="L5" s="25">
        <f>'ответы команд'!U20</f>
        <v>3</v>
      </c>
      <c r="M5" s="25">
        <f>'ответы команд'!W20</f>
        <v>3</v>
      </c>
      <c r="N5" s="25">
        <f>'ответы команд'!Y20</f>
        <v>1</v>
      </c>
      <c r="O5" s="25">
        <f>'ответы команд'!AA20</f>
        <v>1</v>
      </c>
      <c r="P5" s="25">
        <f>'ответы команд'!AC20</f>
        <v>1</v>
      </c>
      <c r="Q5" s="25">
        <f>'ответы команд'!AE20</f>
        <v>1</v>
      </c>
      <c r="R5" s="25">
        <f>'ответы команд'!AG20</f>
        <v>1</v>
      </c>
      <c r="S5" s="25">
        <f>'ответы команд'!AI20</f>
        <v>1</v>
      </c>
      <c r="T5" s="25">
        <f>'ответы команд'!AK20</f>
        <v>1</v>
      </c>
      <c r="U5" s="25">
        <f>'ответы команд'!AM20</f>
        <v>1</v>
      </c>
      <c r="V5" s="25">
        <f>'ответы команд'!AO20</f>
        <v>1</v>
      </c>
      <c r="W5" s="25">
        <f>'ответы команд'!AQ20</f>
        <v>1</v>
      </c>
      <c r="X5" s="25">
        <f>'ответы команд'!AS20</f>
        <v>1</v>
      </c>
      <c r="Y5" s="25">
        <f>'ответы команд'!AU20</f>
        <v>1</v>
      </c>
      <c r="Z5" s="25">
        <f>'ответы команд'!AW20</f>
        <v>1</v>
      </c>
      <c r="AA5" s="25">
        <f>'ответы команд'!AY20</f>
        <v>1</v>
      </c>
      <c r="AB5" s="25">
        <f>'ответы команд'!BA20</f>
        <v>1</v>
      </c>
      <c r="AC5" s="25">
        <f>'ответы команд'!BC20</f>
        <v>1</v>
      </c>
      <c r="AD5" s="25">
        <f>'ответы команд'!BE20</f>
        <v>1</v>
      </c>
      <c r="AE5" s="25">
        <f>'ответы команд'!BG20</f>
        <v>0</v>
      </c>
      <c r="AF5" s="25">
        <f>'ответы команд'!BI20</f>
        <v>1</v>
      </c>
      <c r="AG5" s="25">
        <f>'ответы команд'!BK20</f>
        <v>1</v>
      </c>
      <c r="AH5" s="25">
        <f>'ответы команд'!BM20</f>
        <v>1</v>
      </c>
      <c r="AI5" s="25">
        <f>'ответы команд'!BO20</f>
        <v>1</v>
      </c>
      <c r="AJ5" s="25">
        <f>'ответы команд'!BQ20</f>
        <v>1</v>
      </c>
      <c r="AK5" s="25"/>
    </row>
    <row r="6" spans="1:37" s="15" customFormat="1" ht="27.6" customHeight="1" thickTop="1" thickBot="1">
      <c r="A6" s="39" t="s">
        <v>633</v>
      </c>
      <c r="B6" s="26" t="s">
        <v>54</v>
      </c>
      <c r="C6" s="27">
        <f t="shared" si="0"/>
        <v>39</v>
      </c>
      <c r="D6" s="25">
        <f>'ответы команд'!E7</f>
        <v>19</v>
      </c>
      <c r="E6" s="25">
        <f>'ответы команд'!G7</f>
        <v>3</v>
      </c>
      <c r="F6" s="25">
        <f>'ответы команд'!I7</f>
        <v>1</v>
      </c>
      <c r="G6" s="25">
        <f>'ответы команд'!K7</f>
        <v>0</v>
      </c>
      <c r="H6" s="25">
        <f>'ответы команд'!M7</f>
        <v>1</v>
      </c>
      <c r="I6" s="25">
        <f>'ответы команд'!O7</f>
        <v>3</v>
      </c>
      <c r="J6" s="25">
        <f>'ответы команд'!Q7</f>
        <v>3</v>
      </c>
      <c r="K6" s="25">
        <f>'ответы команд'!S7</f>
        <v>3</v>
      </c>
      <c r="L6" s="25">
        <f>'ответы команд'!U7</f>
        <v>3</v>
      </c>
      <c r="M6" s="25">
        <f>'ответы команд'!W7</f>
        <v>3</v>
      </c>
      <c r="N6" s="25">
        <f>'ответы команд'!Y7</f>
        <v>1</v>
      </c>
      <c r="O6" s="25">
        <f>'ответы команд'!AA7</f>
        <v>0</v>
      </c>
      <c r="P6" s="25">
        <f>'ответы команд'!AC7</f>
        <v>1</v>
      </c>
      <c r="Q6" s="25">
        <f>'ответы команд'!AE7</f>
        <v>1</v>
      </c>
      <c r="R6" s="25">
        <f>'ответы команд'!AG7</f>
        <v>1</v>
      </c>
      <c r="S6" s="25">
        <f>'ответы команд'!AI7</f>
        <v>1</v>
      </c>
      <c r="T6" s="25">
        <f>'ответы команд'!AK7</f>
        <v>1</v>
      </c>
      <c r="U6" s="25">
        <f>'ответы команд'!AM7</f>
        <v>1</v>
      </c>
      <c r="V6" s="25">
        <f>'ответы команд'!AO7</f>
        <v>1</v>
      </c>
      <c r="W6" s="25">
        <f>'ответы команд'!AQ7</f>
        <v>1</v>
      </c>
      <c r="X6" s="25">
        <f>'ответы команд'!AS7</f>
        <v>1</v>
      </c>
      <c r="Y6" s="25">
        <f>'ответы команд'!AU7</f>
        <v>1</v>
      </c>
      <c r="Z6" s="25">
        <f>'ответы команд'!AW7</f>
        <v>1</v>
      </c>
      <c r="AA6" s="25">
        <f>'ответы команд'!AY7</f>
        <v>1</v>
      </c>
      <c r="AB6" s="25">
        <f>'ответы команд'!BA7</f>
        <v>1</v>
      </c>
      <c r="AC6" s="25">
        <f>'ответы команд'!BC7</f>
        <v>1</v>
      </c>
      <c r="AD6" s="25">
        <f>'ответы команд'!BE7</f>
        <v>1</v>
      </c>
      <c r="AE6" s="25">
        <f>'ответы команд'!BG7</f>
        <v>1</v>
      </c>
      <c r="AF6" s="25">
        <f>'ответы команд'!BI7</f>
        <v>1</v>
      </c>
      <c r="AG6" s="25">
        <f>'ответы команд'!BK7</f>
        <v>1</v>
      </c>
      <c r="AH6" s="25">
        <f>'ответы команд'!BM7</f>
        <v>1</v>
      </c>
      <c r="AI6" s="25">
        <f>'ответы команд'!BO7</f>
        <v>1</v>
      </c>
      <c r="AJ6" s="25">
        <f>'ответы команд'!BQ7</f>
        <v>1</v>
      </c>
      <c r="AK6" s="25"/>
    </row>
    <row r="7" spans="1:37" s="15" customFormat="1" ht="27.6" customHeight="1" thickTop="1" thickBot="1">
      <c r="A7" s="38" t="s">
        <v>634</v>
      </c>
      <c r="B7" s="23" t="s">
        <v>61</v>
      </c>
      <c r="C7" s="24">
        <f t="shared" si="0"/>
        <v>37</v>
      </c>
      <c r="D7" s="25">
        <f>'ответы команд'!E14</f>
        <v>17</v>
      </c>
      <c r="E7" s="25">
        <f>'ответы команд'!G14</f>
        <v>3</v>
      </c>
      <c r="F7" s="25">
        <f>'ответы команд'!I14</f>
        <v>0</v>
      </c>
      <c r="G7" s="25">
        <f>'ответы команд'!K14</f>
        <v>1</v>
      </c>
      <c r="H7" s="25">
        <f>'ответы команд'!M14</f>
        <v>1</v>
      </c>
      <c r="I7" s="25">
        <f>'ответы команд'!O14</f>
        <v>3</v>
      </c>
      <c r="J7" s="25">
        <f>'ответы команд'!Q14</f>
        <v>3</v>
      </c>
      <c r="K7" s="25">
        <f>'ответы команд'!S14</f>
        <v>3</v>
      </c>
      <c r="L7" s="25">
        <f>'ответы команд'!U14</f>
        <v>3</v>
      </c>
      <c r="M7" s="25">
        <f>'ответы команд'!W14</f>
        <v>3</v>
      </c>
      <c r="N7" s="25">
        <f>'ответы команд'!Y14</f>
        <v>1</v>
      </c>
      <c r="O7" s="25">
        <f>'ответы команд'!AA14</f>
        <v>0</v>
      </c>
      <c r="P7" s="25">
        <f>'ответы команд'!AC14</f>
        <v>1</v>
      </c>
      <c r="Q7" s="25">
        <f>'ответы команд'!AE14</f>
        <v>0</v>
      </c>
      <c r="R7" s="25">
        <f>'ответы команд'!AG14</f>
        <v>1</v>
      </c>
      <c r="S7" s="25">
        <f>'ответы команд'!AI14</f>
        <v>1</v>
      </c>
      <c r="T7" s="25">
        <f>'ответы команд'!AK14</f>
        <v>1</v>
      </c>
      <c r="U7" s="25">
        <f>'ответы команд'!AM14</f>
        <v>1</v>
      </c>
      <c r="V7" s="25">
        <f>'ответы команд'!AO14</f>
        <v>1</v>
      </c>
      <c r="W7" s="25">
        <f>'ответы команд'!AQ14</f>
        <v>1</v>
      </c>
      <c r="X7" s="25">
        <f>'ответы команд'!AS14</f>
        <v>1</v>
      </c>
      <c r="Y7" s="25">
        <f>'ответы команд'!AU14</f>
        <v>1</v>
      </c>
      <c r="Z7" s="25">
        <f>'ответы команд'!AW14</f>
        <v>1</v>
      </c>
      <c r="AA7" s="25">
        <f>'ответы команд'!AY14</f>
        <v>1</v>
      </c>
      <c r="AB7" s="25">
        <f>'ответы команд'!BA14</f>
        <v>1</v>
      </c>
      <c r="AC7" s="25">
        <f>'ответы команд'!BC14</f>
        <v>1</v>
      </c>
      <c r="AD7" s="25">
        <f>'ответы команд'!BE14</f>
        <v>1</v>
      </c>
      <c r="AE7" s="25">
        <f>'ответы команд'!BG14</f>
        <v>0</v>
      </c>
      <c r="AF7" s="25">
        <f>'ответы команд'!BI14</f>
        <v>1</v>
      </c>
      <c r="AG7" s="25">
        <f>'ответы команд'!BK14</f>
        <v>1</v>
      </c>
      <c r="AH7" s="25">
        <f>'ответы команд'!BM14</f>
        <v>1</v>
      </c>
      <c r="AI7" s="25">
        <f>'ответы команд'!BO14</f>
        <v>1</v>
      </c>
      <c r="AJ7" s="25">
        <f>'ответы команд'!BQ14</f>
        <v>1</v>
      </c>
      <c r="AK7" s="25"/>
    </row>
    <row r="8" spans="1:37" s="15" customFormat="1" ht="27.6" customHeight="1" thickTop="1" thickBot="1">
      <c r="A8" s="39" t="s">
        <v>635</v>
      </c>
      <c r="B8" s="26" t="s">
        <v>59</v>
      </c>
      <c r="C8" s="27">
        <f t="shared" si="0"/>
        <v>35</v>
      </c>
      <c r="D8" s="25">
        <f>'ответы команд'!E12</f>
        <v>17</v>
      </c>
      <c r="E8" s="25">
        <f>'ответы команд'!G12</f>
        <v>3</v>
      </c>
      <c r="F8" s="25">
        <f>'ответы команд'!I12</f>
        <v>4</v>
      </c>
      <c r="G8" s="25">
        <f>'ответы команд'!K12</f>
        <v>1</v>
      </c>
      <c r="H8" s="25">
        <f>'ответы команд'!M12</f>
        <v>3</v>
      </c>
      <c r="I8" s="25">
        <f>'ответы команд'!O12</f>
        <v>0</v>
      </c>
      <c r="J8" s="25">
        <f>'ответы команд'!Q12</f>
        <v>1</v>
      </c>
      <c r="K8" s="25">
        <f>'ответы команд'!S12</f>
        <v>0</v>
      </c>
      <c r="L8" s="25">
        <f>'ответы команд'!U12</f>
        <v>3</v>
      </c>
      <c r="M8" s="25">
        <f>'ответы команд'!W12</f>
        <v>3</v>
      </c>
      <c r="N8" s="25">
        <f>'ответы команд'!Y12</f>
        <v>1</v>
      </c>
      <c r="O8" s="25">
        <f>'ответы команд'!AA12</f>
        <v>1</v>
      </c>
      <c r="P8" s="25">
        <f>'ответы команд'!AC12</f>
        <v>1</v>
      </c>
      <c r="Q8" s="25">
        <f>'ответы команд'!AE12</f>
        <v>0</v>
      </c>
      <c r="R8" s="25">
        <f>'ответы команд'!AG12</f>
        <v>1</v>
      </c>
      <c r="S8" s="25">
        <f>'ответы команд'!AI12</f>
        <v>1</v>
      </c>
      <c r="T8" s="25">
        <f>'ответы команд'!AK12</f>
        <v>1</v>
      </c>
      <c r="U8" s="25">
        <f>'ответы команд'!AM12</f>
        <v>1</v>
      </c>
      <c r="V8" s="25">
        <f>'ответы команд'!AO12</f>
        <v>1</v>
      </c>
      <c r="W8" s="25">
        <f>'ответы команд'!AQ12</f>
        <v>1</v>
      </c>
      <c r="X8" s="25">
        <f>'ответы команд'!AS12</f>
        <v>1</v>
      </c>
      <c r="Y8" s="25">
        <f>'ответы команд'!AU12</f>
        <v>1</v>
      </c>
      <c r="Z8" s="25">
        <f>'ответы команд'!AW12</f>
        <v>1</v>
      </c>
      <c r="AA8" s="25">
        <f>'ответы команд'!AY12</f>
        <v>1</v>
      </c>
      <c r="AB8" s="25">
        <f>'ответы команд'!BA12</f>
        <v>1</v>
      </c>
      <c r="AC8" s="25">
        <f>'ответы команд'!BC12</f>
        <v>1</v>
      </c>
      <c r="AD8" s="25">
        <f>'ответы команд'!BE12</f>
        <v>1</v>
      </c>
      <c r="AE8" s="25">
        <f>'ответы команд'!BG12</f>
        <v>0</v>
      </c>
      <c r="AF8" s="25">
        <f>'ответы команд'!BI12</f>
        <v>1</v>
      </c>
      <c r="AG8" s="25">
        <f>'ответы команд'!BK12</f>
        <v>0</v>
      </c>
      <c r="AH8" s="25">
        <f>'ответы команд'!BM12</f>
        <v>1</v>
      </c>
      <c r="AI8" s="25">
        <f>'ответы команд'!BO12</f>
        <v>1</v>
      </c>
      <c r="AJ8" s="25">
        <f>'ответы команд'!BQ12</f>
        <v>1</v>
      </c>
      <c r="AK8" s="25"/>
    </row>
    <row r="9" spans="1:37" s="15" customFormat="1" ht="27.6" customHeight="1" thickTop="1" thickBot="1">
      <c r="A9" s="38" t="s">
        <v>636</v>
      </c>
      <c r="B9" s="23" t="s">
        <v>65</v>
      </c>
      <c r="C9" s="24">
        <f t="shared" si="0"/>
        <v>33</v>
      </c>
      <c r="D9" s="25">
        <f>'ответы команд'!E18</f>
        <v>18</v>
      </c>
      <c r="E9" s="25">
        <f>'ответы команд'!G18</f>
        <v>3</v>
      </c>
      <c r="F9" s="25">
        <f>'ответы команд'!I18</f>
        <v>0</v>
      </c>
      <c r="G9" s="25">
        <f>'ответы команд'!K18</f>
        <v>3</v>
      </c>
      <c r="H9" s="25">
        <f>'ответы команд'!M18</f>
        <v>0</v>
      </c>
      <c r="I9" s="25">
        <f>'ответы команд'!O18</f>
        <v>0</v>
      </c>
      <c r="J9" s="25">
        <f>'ответы команд'!Q18</f>
        <v>0</v>
      </c>
      <c r="K9" s="25">
        <f>'ответы команд'!S18</f>
        <v>3</v>
      </c>
      <c r="L9" s="25">
        <f>'ответы команд'!U18</f>
        <v>3</v>
      </c>
      <c r="M9" s="25">
        <f>'ответы команд'!W18</f>
        <v>3</v>
      </c>
      <c r="N9" s="25">
        <f>'ответы команд'!Y18</f>
        <v>1</v>
      </c>
      <c r="O9" s="25">
        <f>'ответы команд'!AA18</f>
        <v>0</v>
      </c>
      <c r="P9" s="25">
        <f>'ответы команд'!AC18</f>
        <v>1</v>
      </c>
      <c r="Q9" s="25">
        <f>'ответы команд'!AE18</f>
        <v>1</v>
      </c>
      <c r="R9" s="25">
        <f>'ответы команд'!AG18</f>
        <v>1</v>
      </c>
      <c r="S9" s="25">
        <f>'ответы команд'!AI18</f>
        <v>1</v>
      </c>
      <c r="T9" s="25">
        <f>'ответы команд'!AK18</f>
        <v>1</v>
      </c>
      <c r="U9" s="25">
        <f>'ответы команд'!AM18</f>
        <v>1</v>
      </c>
      <c r="V9" s="25">
        <f>'ответы команд'!AO18</f>
        <v>1</v>
      </c>
      <c r="W9" s="25">
        <f>'ответы команд'!AQ18</f>
        <v>1</v>
      </c>
      <c r="X9" s="25">
        <f>'ответы команд'!AS18</f>
        <v>1</v>
      </c>
      <c r="Y9" s="25">
        <f>'ответы команд'!AU18</f>
        <v>1</v>
      </c>
      <c r="Z9" s="25">
        <f>'ответы команд'!AW18</f>
        <v>1</v>
      </c>
      <c r="AA9" s="25">
        <f>'ответы команд'!AY18</f>
        <v>1</v>
      </c>
      <c r="AB9" s="25">
        <f>'ответы команд'!BA18</f>
        <v>1</v>
      </c>
      <c r="AC9" s="25">
        <f>'ответы команд'!BC18</f>
        <v>1</v>
      </c>
      <c r="AD9" s="25">
        <f>'ответы команд'!BE18</f>
        <v>1</v>
      </c>
      <c r="AE9" s="25">
        <f>'ответы команд'!BG18</f>
        <v>0</v>
      </c>
      <c r="AF9" s="25">
        <f>'ответы команд'!BI18</f>
        <v>1</v>
      </c>
      <c r="AG9" s="25">
        <f>'ответы команд'!BK18</f>
        <v>1</v>
      </c>
      <c r="AH9" s="25">
        <f>'ответы команд'!BM18</f>
        <v>1</v>
      </c>
      <c r="AI9" s="25">
        <f>'ответы команд'!BO18</f>
        <v>1</v>
      </c>
      <c r="AJ9" s="25">
        <f>'ответы команд'!BQ18</f>
        <v>1</v>
      </c>
      <c r="AK9" s="25"/>
    </row>
    <row r="10" spans="1:37" s="15" customFormat="1" ht="27.6" customHeight="1" thickTop="1" thickBot="1">
      <c r="A10" s="39" t="s">
        <v>637</v>
      </c>
      <c r="B10" s="26" t="s">
        <v>67</v>
      </c>
      <c r="C10" s="27">
        <f t="shared" si="0"/>
        <v>31</v>
      </c>
      <c r="D10" s="25">
        <f>'ответы команд'!E21</f>
        <v>18</v>
      </c>
      <c r="E10" s="25">
        <f>'ответы команд'!G21</f>
        <v>1</v>
      </c>
      <c r="F10" s="25">
        <f>'ответы команд'!I21</f>
        <v>0</v>
      </c>
      <c r="G10" s="25">
        <f>'ответы команд'!K21</f>
        <v>0</v>
      </c>
      <c r="H10" s="25">
        <f>'ответы команд'!M21</f>
        <v>3</v>
      </c>
      <c r="I10" s="25">
        <f>'ответы команд'!O21</f>
        <v>0</v>
      </c>
      <c r="J10" s="25">
        <f>'ответы команд'!Q21</f>
        <v>0</v>
      </c>
      <c r="K10" s="25">
        <f>'ответы команд'!S21</f>
        <v>3</v>
      </c>
      <c r="L10" s="25">
        <f>'ответы команд'!U21</f>
        <v>3</v>
      </c>
      <c r="M10" s="25">
        <f>'ответы команд'!W21</f>
        <v>3</v>
      </c>
      <c r="N10" s="25">
        <f>'ответы команд'!Y21</f>
        <v>1</v>
      </c>
      <c r="O10" s="25">
        <f>'ответы команд'!AA21</f>
        <v>0</v>
      </c>
      <c r="P10" s="25">
        <f>'ответы команд'!AC21</f>
        <v>1</v>
      </c>
      <c r="Q10" s="25">
        <f>'ответы команд'!AE21</f>
        <v>1</v>
      </c>
      <c r="R10" s="25">
        <f>'ответы команд'!AG21</f>
        <v>1</v>
      </c>
      <c r="S10" s="25">
        <f>'ответы команд'!AI21</f>
        <v>1</v>
      </c>
      <c r="T10" s="25">
        <f>'ответы команд'!AK21</f>
        <v>1</v>
      </c>
      <c r="U10" s="25">
        <f>'ответы команд'!AM21</f>
        <v>1</v>
      </c>
      <c r="V10" s="25">
        <f>'ответы команд'!AO21</f>
        <v>1</v>
      </c>
      <c r="W10" s="25">
        <f>'ответы команд'!AQ21</f>
        <v>1</v>
      </c>
      <c r="X10" s="25">
        <f>'ответы команд'!AS21</f>
        <v>1</v>
      </c>
      <c r="Y10" s="25">
        <f>'ответы команд'!AU21</f>
        <v>1</v>
      </c>
      <c r="Z10" s="25">
        <f>'ответы команд'!AW21</f>
        <v>1</v>
      </c>
      <c r="AA10" s="25">
        <f>'ответы команд'!AY21</f>
        <v>1</v>
      </c>
      <c r="AB10" s="25">
        <f>'ответы команд'!BA21</f>
        <v>0</v>
      </c>
      <c r="AC10" s="25">
        <f>'ответы команд'!BC21</f>
        <v>1</v>
      </c>
      <c r="AD10" s="25">
        <f>'ответы команд'!BE21</f>
        <v>1</v>
      </c>
      <c r="AE10" s="25">
        <f>'ответы команд'!BG21</f>
        <v>1</v>
      </c>
      <c r="AF10" s="25">
        <f>'ответы команд'!BI21</f>
        <v>1</v>
      </c>
      <c r="AG10" s="25">
        <f>'ответы команд'!BK21</f>
        <v>1</v>
      </c>
      <c r="AH10" s="25">
        <f>'ответы команд'!BM21</f>
        <v>1</v>
      </c>
      <c r="AI10" s="25">
        <f>'ответы команд'!BO21</f>
        <v>0</v>
      </c>
      <c r="AJ10" s="25">
        <f>'ответы команд'!BQ21</f>
        <v>0</v>
      </c>
      <c r="AK10" s="25"/>
    </row>
    <row r="11" spans="1:37" s="15" customFormat="1" ht="27.6" customHeight="1" thickTop="1" thickBot="1">
      <c r="A11" s="38" t="s">
        <v>644</v>
      </c>
      <c r="B11" s="23" t="s">
        <v>63</v>
      </c>
      <c r="C11" s="24">
        <f t="shared" si="0"/>
        <v>29</v>
      </c>
      <c r="D11" s="25">
        <f>'ответы команд'!E16</f>
        <v>16</v>
      </c>
      <c r="E11" s="25">
        <f>'ответы команд'!G16</f>
        <v>0</v>
      </c>
      <c r="F11" s="25">
        <f>'ответы команд'!I16</f>
        <v>0</v>
      </c>
      <c r="G11" s="25">
        <f>'ответы команд'!K16</f>
        <v>0</v>
      </c>
      <c r="H11" s="25">
        <f>'ответы команд'!M16</f>
        <v>3</v>
      </c>
      <c r="I11" s="25">
        <f>'ответы команд'!O16</f>
        <v>1</v>
      </c>
      <c r="J11" s="25">
        <f>'ответы команд'!Q16</f>
        <v>0</v>
      </c>
      <c r="K11" s="25">
        <f>'ответы команд'!S16</f>
        <v>3</v>
      </c>
      <c r="L11" s="25">
        <f>'ответы команд'!U16</f>
        <v>3</v>
      </c>
      <c r="M11" s="25">
        <f>'ответы команд'!W16</f>
        <v>3</v>
      </c>
      <c r="N11" s="25">
        <f>'ответы команд'!Y16</f>
        <v>1</v>
      </c>
      <c r="O11" s="25">
        <f>'ответы команд'!AA16</f>
        <v>0</v>
      </c>
      <c r="P11" s="25">
        <f>'ответы команд'!AC16</f>
        <v>0</v>
      </c>
      <c r="Q11" s="25">
        <f>'ответы команд'!AE16</f>
        <v>0</v>
      </c>
      <c r="R11" s="25">
        <f>'ответы команд'!AG16</f>
        <v>1</v>
      </c>
      <c r="S11" s="25">
        <f>'ответы команд'!AI16</f>
        <v>1</v>
      </c>
      <c r="T11" s="25">
        <f>'ответы команд'!AK16</f>
        <v>1</v>
      </c>
      <c r="U11" s="25">
        <f>'ответы команд'!AM16</f>
        <v>1</v>
      </c>
      <c r="V11" s="25">
        <f>'ответы команд'!AO16</f>
        <v>1</v>
      </c>
      <c r="W11" s="25">
        <f>'ответы команд'!AQ16</f>
        <v>1</v>
      </c>
      <c r="X11" s="25">
        <f>'ответы команд'!AS16</f>
        <v>1</v>
      </c>
      <c r="Y11" s="25">
        <f>'ответы команд'!AU16</f>
        <v>1</v>
      </c>
      <c r="Z11" s="25">
        <f>'ответы команд'!AW16</f>
        <v>1</v>
      </c>
      <c r="AA11" s="25">
        <f>'ответы команд'!AY16</f>
        <v>1</v>
      </c>
      <c r="AB11" s="25">
        <f>'ответы команд'!BA16</f>
        <v>1</v>
      </c>
      <c r="AC11" s="25">
        <f>'ответы команд'!BC16</f>
        <v>1</v>
      </c>
      <c r="AD11" s="25">
        <f>'ответы команд'!BE16</f>
        <v>1</v>
      </c>
      <c r="AE11" s="25">
        <f>'ответы команд'!BG16</f>
        <v>0</v>
      </c>
      <c r="AF11" s="25">
        <f>'ответы команд'!BI16</f>
        <v>1</v>
      </c>
      <c r="AG11" s="25">
        <f>'ответы команд'!BK16</f>
        <v>1</v>
      </c>
      <c r="AH11" s="25">
        <f>'ответы команд'!BM16</f>
        <v>0</v>
      </c>
      <c r="AI11" s="25">
        <f>'ответы команд'!BO16</f>
        <v>0</v>
      </c>
      <c r="AJ11" s="25">
        <f>'ответы команд'!BQ16</f>
        <v>0</v>
      </c>
      <c r="AK11" s="25"/>
    </row>
    <row r="12" spans="1:37" s="15" customFormat="1" ht="27.6" customHeight="1" thickTop="1" thickBot="1">
      <c r="A12" s="39" t="s">
        <v>644</v>
      </c>
      <c r="B12" s="26" t="s">
        <v>58</v>
      </c>
      <c r="C12" s="27">
        <f t="shared" si="0"/>
        <v>29</v>
      </c>
      <c r="D12" s="25">
        <f>'ответы команд'!E11</f>
        <v>17</v>
      </c>
      <c r="E12" s="25">
        <f>'ответы команд'!G11</f>
        <v>2</v>
      </c>
      <c r="F12" s="25">
        <f>'ответы команд'!I11</f>
        <v>0</v>
      </c>
      <c r="G12" s="25">
        <f>'ответы команд'!K11</f>
        <v>1</v>
      </c>
      <c r="H12" s="25">
        <f>'ответы команд'!M11</f>
        <v>0</v>
      </c>
      <c r="I12" s="25">
        <f>'ответы команд'!O11</f>
        <v>0</v>
      </c>
      <c r="J12" s="25">
        <f>'ответы команд'!Q11</f>
        <v>0</v>
      </c>
      <c r="K12" s="25">
        <f>'ответы команд'!S11</f>
        <v>3</v>
      </c>
      <c r="L12" s="25">
        <f>'ответы команд'!U11</f>
        <v>3</v>
      </c>
      <c r="M12" s="25">
        <f>'ответы команд'!W11</f>
        <v>3</v>
      </c>
      <c r="N12" s="25">
        <f>'ответы команд'!Y11</f>
        <v>1</v>
      </c>
      <c r="O12" s="25">
        <f>'ответы команд'!AA11</f>
        <v>0</v>
      </c>
      <c r="P12" s="25">
        <f>'ответы команд'!AC11</f>
        <v>1</v>
      </c>
      <c r="Q12" s="25">
        <f>'ответы команд'!AE11</f>
        <v>0</v>
      </c>
      <c r="R12" s="25">
        <f>'ответы команд'!AG11</f>
        <v>1</v>
      </c>
      <c r="S12" s="25">
        <f>'ответы команд'!AI11</f>
        <v>1</v>
      </c>
      <c r="T12" s="25">
        <f>'ответы команд'!AK11</f>
        <v>1</v>
      </c>
      <c r="U12" s="25">
        <f>'ответы команд'!AM11</f>
        <v>1</v>
      </c>
      <c r="V12" s="25">
        <f>'ответы команд'!AO11</f>
        <v>1</v>
      </c>
      <c r="W12" s="25">
        <f>'ответы команд'!AQ11</f>
        <v>1</v>
      </c>
      <c r="X12" s="25">
        <f>'ответы команд'!AS11</f>
        <v>1</v>
      </c>
      <c r="Y12" s="25">
        <f>'ответы команд'!AU11</f>
        <v>1</v>
      </c>
      <c r="Z12" s="25">
        <f>'ответы команд'!AW11</f>
        <v>1</v>
      </c>
      <c r="AA12" s="25">
        <f>'ответы команд'!AY11</f>
        <v>1</v>
      </c>
      <c r="AB12" s="25">
        <f>'ответы команд'!BA11</f>
        <v>1</v>
      </c>
      <c r="AC12" s="25">
        <f>'ответы команд'!BC11</f>
        <v>1</v>
      </c>
      <c r="AD12" s="25">
        <f>'ответы команд'!BE11</f>
        <v>1</v>
      </c>
      <c r="AE12" s="25">
        <f>'ответы команд'!BG11</f>
        <v>0</v>
      </c>
      <c r="AF12" s="25">
        <f>'ответы команд'!BI11</f>
        <v>1</v>
      </c>
      <c r="AG12" s="25">
        <f>'ответы команд'!BK11</f>
        <v>1</v>
      </c>
      <c r="AH12" s="25">
        <f>'ответы команд'!BM11</f>
        <v>1</v>
      </c>
      <c r="AI12" s="25">
        <f>'ответы команд'!BO11</f>
        <v>0</v>
      </c>
      <c r="AJ12" s="25">
        <f>'ответы команд'!BQ11</f>
        <v>0</v>
      </c>
      <c r="AK12" s="25"/>
    </row>
    <row r="13" spans="1:37" s="15" customFormat="1" ht="27.6" customHeight="1" thickTop="1" thickBot="1">
      <c r="A13" s="38" t="s">
        <v>638</v>
      </c>
      <c r="B13" s="23" t="s">
        <v>52</v>
      </c>
      <c r="C13" s="24">
        <f t="shared" ref="C13:C24" si="1">D13+E13+F13+G13+H13+I13+J13+K13+L13+M13</f>
        <v>28</v>
      </c>
      <c r="D13" s="25">
        <f>'ответы команд'!E5</f>
        <v>17</v>
      </c>
      <c r="E13" s="25">
        <f>'ответы команд'!G5</f>
        <v>2</v>
      </c>
      <c r="F13" s="25">
        <f>'ответы команд'!I5</f>
        <v>0</v>
      </c>
      <c r="G13" s="25">
        <f>'ответы команд'!K5</f>
        <v>0</v>
      </c>
      <c r="H13" s="25">
        <f>'ответы команд'!M5</f>
        <v>0</v>
      </c>
      <c r="I13" s="25">
        <f>'ответы команд'!O5</f>
        <v>0</v>
      </c>
      <c r="J13" s="25">
        <f>'ответы команд'!Q5</f>
        <v>0</v>
      </c>
      <c r="K13" s="25">
        <f>'ответы команд'!S5</f>
        <v>3</v>
      </c>
      <c r="L13" s="25">
        <f>'ответы команд'!U5</f>
        <v>3</v>
      </c>
      <c r="M13" s="25">
        <f>'ответы команд'!W5</f>
        <v>3</v>
      </c>
      <c r="N13" s="25">
        <f>'ответы команд'!Y5</f>
        <v>1</v>
      </c>
      <c r="O13" s="25">
        <f>'ответы команд'!AA5</f>
        <v>1</v>
      </c>
      <c r="P13" s="25">
        <f>'ответы команд'!AC5</f>
        <v>1</v>
      </c>
      <c r="Q13" s="25">
        <f>'ответы команд'!AE5</f>
        <v>1</v>
      </c>
      <c r="R13" s="25">
        <f>'ответы команд'!AG5</f>
        <v>1</v>
      </c>
      <c r="S13" s="25">
        <f>'ответы команд'!AI5</f>
        <v>1</v>
      </c>
      <c r="T13" s="25">
        <f>'ответы команд'!AK5</f>
        <v>1</v>
      </c>
      <c r="U13" s="25">
        <f>'ответы команд'!AM5</f>
        <v>1</v>
      </c>
      <c r="V13" s="25">
        <f>'ответы команд'!AO5</f>
        <v>1</v>
      </c>
      <c r="W13" s="25">
        <f>'ответы команд'!AQ5</f>
        <v>1</v>
      </c>
      <c r="X13" s="25">
        <f>'ответы команд'!AS5</f>
        <v>1</v>
      </c>
      <c r="Y13" s="25">
        <f>'ответы команд'!AU5</f>
        <v>1</v>
      </c>
      <c r="Z13" s="25">
        <f>'ответы команд'!AW5</f>
        <v>1</v>
      </c>
      <c r="AA13" s="25">
        <f>'ответы команд'!AY5</f>
        <v>1</v>
      </c>
      <c r="AB13" s="25">
        <f>'ответы команд'!BA5</f>
        <v>0</v>
      </c>
      <c r="AC13" s="25">
        <f>'ответы команд'!BC5</f>
        <v>1</v>
      </c>
      <c r="AD13" s="25">
        <f>'ответы команд'!BE5</f>
        <v>1</v>
      </c>
      <c r="AE13" s="25">
        <f>'ответы команд'!BG5</f>
        <v>0</v>
      </c>
      <c r="AF13" s="25">
        <f>'ответы команд'!BI5</f>
        <v>0</v>
      </c>
      <c r="AG13" s="25">
        <f>'ответы команд'!BK5</f>
        <v>1</v>
      </c>
      <c r="AH13" s="25">
        <f>'ответы команд'!BM5</f>
        <v>1</v>
      </c>
      <c r="AI13" s="25">
        <f>'ответы команд'!BO5</f>
        <v>1</v>
      </c>
      <c r="AJ13" s="25">
        <f>'ответы команд'!BQ5</f>
        <v>0</v>
      </c>
      <c r="AK13" s="25"/>
    </row>
    <row r="14" spans="1:37" s="15" customFormat="1" ht="15.6" thickTop="1" thickBot="1">
      <c r="A14" s="39" t="s">
        <v>639</v>
      </c>
      <c r="B14" s="26" t="s">
        <v>57</v>
      </c>
      <c r="C14" s="27">
        <f>D14+E14+F14+G14+H14+I14+J14+K14+L14+M14</f>
        <v>26</v>
      </c>
      <c r="D14" s="25">
        <f>'ответы команд'!E10</f>
        <v>16</v>
      </c>
      <c r="E14" s="25">
        <f>'ответы команд'!G10</f>
        <v>3</v>
      </c>
      <c r="F14" s="25">
        <f>'ответы команд'!I10</f>
        <v>0</v>
      </c>
      <c r="G14" s="25">
        <f>'ответы команд'!K10</f>
        <v>1</v>
      </c>
      <c r="H14" s="25">
        <f>'ответы команд'!M10</f>
        <v>0</v>
      </c>
      <c r="I14" s="25">
        <f>'ответы команд'!O10</f>
        <v>0</v>
      </c>
      <c r="J14" s="25">
        <f>'ответы команд'!Q10</f>
        <v>0</v>
      </c>
      <c r="K14" s="25">
        <f>'ответы команд'!S10</f>
        <v>0</v>
      </c>
      <c r="L14" s="25">
        <f>'ответы команд'!U10</f>
        <v>3</v>
      </c>
      <c r="M14" s="25">
        <f>'ответы команд'!W10</f>
        <v>3</v>
      </c>
      <c r="N14" s="25">
        <f>'ответы команд'!Y10</f>
        <v>1</v>
      </c>
      <c r="O14" s="25">
        <f>'ответы команд'!AA10</f>
        <v>1</v>
      </c>
      <c r="P14" s="25">
        <f>'ответы команд'!AC10</f>
        <v>1</v>
      </c>
      <c r="Q14" s="25">
        <f>'ответы команд'!AE10</f>
        <v>0</v>
      </c>
      <c r="R14" s="25">
        <f>'ответы команд'!AG10</f>
        <v>1</v>
      </c>
      <c r="S14" s="25">
        <f>'ответы команд'!AI10</f>
        <v>1</v>
      </c>
      <c r="T14" s="25">
        <f>'ответы команд'!AK10</f>
        <v>1</v>
      </c>
      <c r="U14" s="25">
        <f>'ответы команд'!AM10</f>
        <v>1</v>
      </c>
      <c r="V14" s="25">
        <f>'ответы команд'!AO10</f>
        <v>1</v>
      </c>
      <c r="W14" s="25">
        <f>'ответы команд'!AQ10</f>
        <v>1</v>
      </c>
      <c r="X14" s="25">
        <f>'ответы команд'!AS10</f>
        <v>1</v>
      </c>
      <c r="Y14" s="25">
        <f>'ответы команд'!AU10</f>
        <v>1</v>
      </c>
      <c r="Z14" s="25">
        <f>'ответы команд'!AW10</f>
        <v>1</v>
      </c>
      <c r="AA14" s="25">
        <f>'ответы команд'!AY10</f>
        <v>1</v>
      </c>
      <c r="AB14" s="25">
        <f>'ответы команд'!BA10</f>
        <v>0</v>
      </c>
      <c r="AC14" s="25">
        <f>'ответы команд'!BC10</f>
        <v>1</v>
      </c>
      <c r="AD14" s="25">
        <f>'ответы команд'!BE10</f>
        <v>1</v>
      </c>
      <c r="AE14" s="25">
        <f>'ответы команд'!BG10</f>
        <v>0</v>
      </c>
      <c r="AF14" s="25">
        <f>'ответы команд'!BI10</f>
        <v>1</v>
      </c>
      <c r="AG14" s="25">
        <f>'ответы команд'!BK10</f>
        <v>0</v>
      </c>
      <c r="AH14" s="25">
        <f>'ответы команд'!BM10</f>
        <v>1</v>
      </c>
      <c r="AI14" s="25">
        <f>'ответы команд'!BO10</f>
        <v>1</v>
      </c>
      <c r="AJ14" s="25">
        <f>'ответы команд'!BQ10</f>
        <v>0</v>
      </c>
      <c r="AK14" s="25"/>
    </row>
    <row r="15" spans="1:37" s="15" customFormat="1" ht="27.6" customHeight="1" thickTop="1" thickBot="1">
      <c r="A15" s="38" t="s">
        <v>19</v>
      </c>
      <c r="B15" s="23" t="s">
        <v>55</v>
      </c>
      <c r="C15" s="24">
        <f>D15+E15+F15+G15+H15+I15+J15+K15+L15+M15</f>
        <v>24</v>
      </c>
      <c r="D15" s="25">
        <f>'ответы команд'!E8</f>
        <v>15</v>
      </c>
      <c r="E15" s="25">
        <f>'ответы команд'!G8</f>
        <v>3</v>
      </c>
      <c r="F15" s="25">
        <f>'ответы команд'!I8</f>
        <v>2</v>
      </c>
      <c r="G15" s="25">
        <f>'ответы команд'!K8</f>
        <v>1</v>
      </c>
      <c r="H15" s="25">
        <f>'ответы команд'!M8</f>
        <v>0</v>
      </c>
      <c r="I15" s="25">
        <f>'ответы команд'!O8</f>
        <v>0</v>
      </c>
      <c r="J15" s="25">
        <f>'ответы команд'!Q8</f>
        <v>0</v>
      </c>
      <c r="K15" s="25">
        <f>'ответы команд'!S8</f>
        <v>0</v>
      </c>
      <c r="L15" s="25">
        <f>'ответы команд'!U8</f>
        <v>0</v>
      </c>
      <c r="M15" s="25">
        <f>'ответы команд'!W8</f>
        <v>3</v>
      </c>
      <c r="N15" s="25">
        <f>'ответы команд'!Y8</f>
        <v>1</v>
      </c>
      <c r="O15" s="25">
        <f>'ответы команд'!AA8</f>
        <v>1</v>
      </c>
      <c r="P15" s="25">
        <f>'ответы команд'!AC8</f>
        <v>0</v>
      </c>
      <c r="Q15" s="25">
        <f>'ответы команд'!AE8</f>
        <v>0</v>
      </c>
      <c r="R15" s="25">
        <f>'ответы команд'!AG8</f>
        <v>1</v>
      </c>
      <c r="S15" s="25">
        <f>'ответы команд'!AI8</f>
        <v>0</v>
      </c>
      <c r="T15" s="25">
        <f>'ответы команд'!AK8</f>
        <v>1</v>
      </c>
      <c r="U15" s="25">
        <f>'ответы команд'!AM8</f>
        <v>1</v>
      </c>
      <c r="V15" s="25">
        <f>'ответы команд'!AO8</f>
        <v>1</v>
      </c>
      <c r="W15" s="25">
        <f>'ответы команд'!AQ8</f>
        <v>1</v>
      </c>
      <c r="X15" s="25">
        <f>'ответы команд'!AS8</f>
        <v>1</v>
      </c>
      <c r="Y15" s="25">
        <f>'ответы команд'!AU8</f>
        <v>1</v>
      </c>
      <c r="Z15" s="25">
        <f>'ответы команд'!AW8</f>
        <v>1</v>
      </c>
      <c r="AA15" s="25">
        <f>'ответы команд'!AY8</f>
        <v>1</v>
      </c>
      <c r="AB15" s="25">
        <f>'ответы команд'!BA8</f>
        <v>0</v>
      </c>
      <c r="AC15" s="25">
        <f>'ответы команд'!BC8</f>
        <v>1</v>
      </c>
      <c r="AD15" s="25">
        <f>'ответы команд'!BE8</f>
        <v>1</v>
      </c>
      <c r="AE15" s="25">
        <f>'ответы команд'!BG8</f>
        <v>0</v>
      </c>
      <c r="AF15" s="25">
        <f>'ответы команд'!BI8</f>
        <v>1</v>
      </c>
      <c r="AG15" s="25">
        <f>'ответы команд'!BK8</f>
        <v>1</v>
      </c>
      <c r="AH15" s="25">
        <f>'ответы команд'!BM8</f>
        <v>1</v>
      </c>
      <c r="AI15" s="25">
        <f>'ответы команд'!BO8</f>
        <v>1</v>
      </c>
      <c r="AJ15" s="25">
        <f>'ответы команд'!BQ8</f>
        <v>1</v>
      </c>
      <c r="AK15" s="25"/>
    </row>
    <row r="16" spans="1:37" s="15" customFormat="1" ht="27.6" customHeight="1" thickTop="1" thickBot="1">
      <c r="A16" s="39" t="s">
        <v>19</v>
      </c>
      <c r="B16" s="26" t="s">
        <v>53</v>
      </c>
      <c r="C16" s="27">
        <f t="shared" si="1"/>
        <v>24</v>
      </c>
      <c r="D16" s="25">
        <f>'ответы команд'!E6</f>
        <v>16</v>
      </c>
      <c r="E16" s="25">
        <f>'ответы команд'!G6</f>
        <v>1</v>
      </c>
      <c r="F16" s="25">
        <f>'ответы команд'!I6</f>
        <v>0</v>
      </c>
      <c r="G16" s="25">
        <f>'ответы команд'!K6</f>
        <v>1</v>
      </c>
      <c r="H16" s="25">
        <f>'ответы команд'!M6</f>
        <v>0</v>
      </c>
      <c r="I16" s="25">
        <f>'ответы команд'!O6</f>
        <v>0</v>
      </c>
      <c r="J16" s="25">
        <f>'ответы команд'!Q6</f>
        <v>0</v>
      </c>
      <c r="K16" s="25">
        <f>'ответы команд'!S6</f>
        <v>0</v>
      </c>
      <c r="L16" s="25">
        <f>'ответы команд'!U6</f>
        <v>3</v>
      </c>
      <c r="M16" s="25">
        <f>'ответы команд'!W6</f>
        <v>3</v>
      </c>
      <c r="N16" s="25">
        <f>'ответы команд'!Y6</f>
        <v>1</v>
      </c>
      <c r="O16" s="25">
        <f>'ответы команд'!AA6</f>
        <v>1</v>
      </c>
      <c r="P16" s="25">
        <f>'ответы команд'!AC6</f>
        <v>0</v>
      </c>
      <c r="Q16" s="25">
        <f>'ответы команд'!AE6</f>
        <v>0</v>
      </c>
      <c r="R16" s="25">
        <f>'ответы команд'!AG6</f>
        <v>1</v>
      </c>
      <c r="S16" s="25">
        <f>'ответы команд'!AI6</f>
        <v>1</v>
      </c>
      <c r="T16" s="25">
        <f>'ответы команд'!AK6</f>
        <v>1</v>
      </c>
      <c r="U16" s="25">
        <f>'ответы команд'!AM6</f>
        <v>1</v>
      </c>
      <c r="V16" s="25">
        <f>'ответы команд'!AO6</f>
        <v>1</v>
      </c>
      <c r="W16" s="25">
        <f>'ответы команд'!AQ6</f>
        <v>1</v>
      </c>
      <c r="X16" s="25">
        <f>'ответы команд'!AS6</f>
        <v>1</v>
      </c>
      <c r="Y16" s="25">
        <f>'ответы команд'!AU6</f>
        <v>1</v>
      </c>
      <c r="Z16" s="25">
        <f>'ответы команд'!AW6</f>
        <v>1</v>
      </c>
      <c r="AA16" s="25">
        <f>'ответы команд'!AY6</f>
        <v>1</v>
      </c>
      <c r="AB16" s="25">
        <f>'ответы команд'!BA6</f>
        <v>0</v>
      </c>
      <c r="AC16" s="25">
        <f>'ответы команд'!BC6</f>
        <v>1</v>
      </c>
      <c r="AD16" s="25">
        <f>'ответы команд'!BE6</f>
        <v>1</v>
      </c>
      <c r="AE16" s="25">
        <f>'ответы команд'!BG6</f>
        <v>1</v>
      </c>
      <c r="AF16" s="25">
        <f>'ответы команд'!BI6</f>
        <v>1</v>
      </c>
      <c r="AG16" s="25">
        <f>'ответы команд'!BK6</f>
        <v>0</v>
      </c>
      <c r="AH16" s="25">
        <f>'ответы команд'!BM6</f>
        <v>1</v>
      </c>
      <c r="AI16" s="25">
        <f>'ответы команд'!BO6</f>
        <v>0</v>
      </c>
      <c r="AJ16" s="25">
        <f>'ответы команд'!BQ6</f>
        <v>0</v>
      </c>
      <c r="AK16" s="25"/>
    </row>
    <row r="17" spans="1:37" s="15" customFormat="1" ht="27.6" customHeight="1" thickTop="1" thickBot="1">
      <c r="A17" s="38" t="s">
        <v>20</v>
      </c>
      <c r="B17" s="23" t="s">
        <v>64</v>
      </c>
      <c r="C17" s="24">
        <f>D17+E17+F17+G17+H17+I17+J17+K17+L17+M17</f>
        <v>22</v>
      </c>
      <c r="D17" s="25">
        <f>'ответы команд'!E17</f>
        <v>15</v>
      </c>
      <c r="E17" s="25">
        <f>'ответы команд'!G17</f>
        <v>1</v>
      </c>
      <c r="F17" s="25">
        <f>'ответы команд'!I17</f>
        <v>0</v>
      </c>
      <c r="G17" s="25">
        <f>'ответы команд'!K17</f>
        <v>0</v>
      </c>
      <c r="H17" s="25">
        <f>'ответы команд'!M17</f>
        <v>0</v>
      </c>
      <c r="I17" s="25">
        <f>'ответы команд'!O17</f>
        <v>0</v>
      </c>
      <c r="J17" s="25">
        <f>'ответы команд'!Q17</f>
        <v>0</v>
      </c>
      <c r="K17" s="25">
        <f>'ответы команд'!S17</f>
        <v>0</v>
      </c>
      <c r="L17" s="25">
        <f>'ответы команд'!U17</f>
        <v>3</v>
      </c>
      <c r="M17" s="25">
        <f>'ответы команд'!W17</f>
        <v>3</v>
      </c>
      <c r="N17" s="25">
        <f>'ответы команд'!Y17</f>
        <v>1</v>
      </c>
      <c r="O17" s="25">
        <f>'ответы команд'!AA17</f>
        <v>1</v>
      </c>
      <c r="P17" s="25">
        <f>'ответы команд'!AC17</f>
        <v>1</v>
      </c>
      <c r="Q17" s="25">
        <f>'ответы команд'!AE17</f>
        <v>0</v>
      </c>
      <c r="R17" s="25">
        <f>'ответы команд'!AG17</f>
        <v>1</v>
      </c>
      <c r="S17" s="25">
        <f>'ответы команд'!AI17</f>
        <v>1</v>
      </c>
      <c r="T17" s="25">
        <f>'ответы команд'!AK17</f>
        <v>1</v>
      </c>
      <c r="U17" s="25">
        <f>'ответы команд'!AM17</f>
        <v>1</v>
      </c>
      <c r="V17" s="25">
        <f>'ответы команд'!AO17</f>
        <v>1</v>
      </c>
      <c r="W17" s="25">
        <f>'ответы команд'!AQ17</f>
        <v>1</v>
      </c>
      <c r="X17" s="25">
        <f>'ответы команд'!AS17</f>
        <v>1</v>
      </c>
      <c r="Y17" s="25">
        <f>'ответы команд'!AU17</f>
        <v>1</v>
      </c>
      <c r="Z17" s="25">
        <f>'ответы команд'!AW17</f>
        <v>0</v>
      </c>
      <c r="AA17" s="25">
        <f>'ответы команд'!AY17</f>
        <v>1</v>
      </c>
      <c r="AB17" s="25">
        <f>'ответы команд'!BA17</f>
        <v>0</v>
      </c>
      <c r="AC17" s="25">
        <f>'ответы команд'!BC17</f>
        <v>1</v>
      </c>
      <c r="AD17" s="25">
        <f>'ответы команд'!BE17</f>
        <v>1</v>
      </c>
      <c r="AE17" s="25">
        <f>'ответы команд'!BG17</f>
        <v>0</v>
      </c>
      <c r="AF17" s="25">
        <f>'ответы команд'!BI17</f>
        <v>0</v>
      </c>
      <c r="AG17" s="25">
        <f>'ответы команд'!BK17</f>
        <v>1</v>
      </c>
      <c r="AH17" s="25">
        <f>'ответы команд'!BM17</f>
        <v>1</v>
      </c>
      <c r="AI17" s="25">
        <f>'ответы команд'!BO17</f>
        <v>0</v>
      </c>
      <c r="AJ17" s="25">
        <f>'ответы команд'!BQ17</f>
        <v>0</v>
      </c>
      <c r="AK17" s="25"/>
    </row>
    <row r="18" spans="1:37" s="15" customFormat="1" ht="27.6" customHeight="1" thickTop="1" thickBot="1">
      <c r="A18" s="39" t="s">
        <v>640</v>
      </c>
      <c r="B18" s="26" t="s">
        <v>62</v>
      </c>
      <c r="C18" s="27">
        <f>D18+E18+F18+G18+H18+I18+J18+K18+L18+M18</f>
        <v>20</v>
      </c>
      <c r="D18" s="25">
        <f>'ответы команд'!E15</f>
        <v>14</v>
      </c>
      <c r="E18" s="25">
        <f>'ответы команд'!G15</f>
        <v>0</v>
      </c>
      <c r="F18" s="25">
        <f>'ответы команд'!I15</f>
        <v>0</v>
      </c>
      <c r="G18" s="25">
        <f>'ответы команд'!K15</f>
        <v>0</v>
      </c>
      <c r="H18" s="25">
        <f>'ответы команд'!M15</f>
        <v>0</v>
      </c>
      <c r="I18" s="25">
        <f>'ответы команд'!O15</f>
        <v>3</v>
      </c>
      <c r="J18" s="25">
        <f>'ответы команд'!Q15</f>
        <v>0</v>
      </c>
      <c r="K18" s="25">
        <f>'ответы команд'!S15</f>
        <v>0</v>
      </c>
      <c r="L18" s="25">
        <f>'ответы команд'!U15</f>
        <v>3</v>
      </c>
      <c r="M18" s="25">
        <f>'ответы команд'!W15</f>
        <v>0</v>
      </c>
      <c r="N18" s="25">
        <f>'ответы команд'!Y15</f>
        <v>1</v>
      </c>
      <c r="O18" s="25">
        <f>'ответы команд'!AA15</f>
        <v>0</v>
      </c>
      <c r="P18" s="25">
        <f>'ответы команд'!AC15</f>
        <v>1</v>
      </c>
      <c r="Q18" s="25">
        <f>'ответы команд'!AE15</f>
        <v>0</v>
      </c>
      <c r="R18" s="25">
        <f>'ответы команд'!AG15</f>
        <v>1</v>
      </c>
      <c r="S18" s="25">
        <f>'ответы команд'!AI15</f>
        <v>1</v>
      </c>
      <c r="T18" s="25">
        <f>'ответы команд'!AK15</f>
        <v>0</v>
      </c>
      <c r="U18" s="25">
        <f>'ответы команд'!AM15</f>
        <v>1</v>
      </c>
      <c r="V18" s="25">
        <f>'ответы команд'!AO15</f>
        <v>1</v>
      </c>
      <c r="W18" s="25">
        <f>'ответы команд'!AQ15</f>
        <v>1</v>
      </c>
      <c r="X18" s="25">
        <f>'ответы команд'!AS15</f>
        <v>1</v>
      </c>
      <c r="Y18" s="25">
        <f>'ответы команд'!AU15</f>
        <v>1</v>
      </c>
      <c r="Z18" s="25">
        <f>'ответы команд'!AW15</f>
        <v>1</v>
      </c>
      <c r="AA18" s="25">
        <f>'ответы команд'!AY15</f>
        <v>1</v>
      </c>
      <c r="AB18" s="25">
        <f>'ответы команд'!BA15</f>
        <v>0</v>
      </c>
      <c r="AC18" s="25">
        <f>'ответы команд'!BC15</f>
        <v>1</v>
      </c>
      <c r="AD18" s="25">
        <f>'ответы команд'!BE15</f>
        <v>1</v>
      </c>
      <c r="AE18" s="25">
        <f>'ответы команд'!BG15</f>
        <v>0</v>
      </c>
      <c r="AF18" s="25">
        <f>'ответы команд'!BI15</f>
        <v>1</v>
      </c>
      <c r="AG18" s="25">
        <f>'ответы команд'!BK15</f>
        <v>0</v>
      </c>
      <c r="AH18" s="25">
        <f>'ответы команд'!BM15</f>
        <v>0</v>
      </c>
      <c r="AI18" s="25">
        <f>'ответы команд'!BO15</f>
        <v>0</v>
      </c>
      <c r="AJ18" s="25">
        <f>'ответы команд'!BQ15</f>
        <v>0</v>
      </c>
      <c r="AK18" s="25"/>
    </row>
    <row r="19" spans="1:37" s="15" customFormat="1" ht="27.6" customHeight="1" thickTop="1" thickBot="1">
      <c r="A19" s="38" t="s">
        <v>653</v>
      </c>
      <c r="B19" s="23" t="s">
        <v>68</v>
      </c>
      <c r="C19" s="24">
        <f>D19+E19+F19+G19+H19+I19+J19+K19+L19+M19</f>
        <v>18</v>
      </c>
      <c r="D19" s="25">
        <f>'ответы команд'!E22</f>
        <v>10</v>
      </c>
      <c r="E19" s="25">
        <f>'ответы команд'!G22</f>
        <v>1</v>
      </c>
      <c r="F19" s="25">
        <f>'ответы команд'!I22</f>
        <v>0</v>
      </c>
      <c r="G19" s="25">
        <f>'ответы команд'!K22</f>
        <v>1</v>
      </c>
      <c r="H19" s="25">
        <f>'ответы команд'!M22</f>
        <v>0</v>
      </c>
      <c r="I19" s="25">
        <f>'ответы команд'!O22</f>
        <v>0</v>
      </c>
      <c r="J19" s="25">
        <f>'ответы команд'!Q22</f>
        <v>0</v>
      </c>
      <c r="K19" s="25">
        <f>'ответы команд'!S22</f>
        <v>0</v>
      </c>
      <c r="L19" s="25">
        <f>'ответы команд'!U22</f>
        <v>3</v>
      </c>
      <c r="M19" s="25">
        <f>'ответы команд'!W22</f>
        <v>3</v>
      </c>
      <c r="N19" s="25">
        <f>'ответы команд'!Y22</f>
        <v>1</v>
      </c>
      <c r="O19" s="25">
        <f>'ответы команд'!AA22</f>
        <v>0</v>
      </c>
      <c r="P19" s="25">
        <f>'ответы команд'!AC22</f>
        <v>1</v>
      </c>
      <c r="Q19" s="25">
        <f>'ответы команд'!AE22</f>
        <v>0</v>
      </c>
      <c r="R19" s="25">
        <f>'ответы команд'!AG22</f>
        <v>1</v>
      </c>
      <c r="S19" s="25">
        <f>'ответы команд'!AI22</f>
        <v>0</v>
      </c>
      <c r="T19" s="25">
        <f>'ответы команд'!AK22</f>
        <v>0</v>
      </c>
      <c r="U19" s="25">
        <f>'ответы команд'!AM22</f>
        <v>1</v>
      </c>
      <c r="V19" s="25">
        <f>'ответы команд'!AO22</f>
        <v>0</v>
      </c>
      <c r="W19" s="25">
        <f>'ответы команд'!AQ22</f>
        <v>0</v>
      </c>
      <c r="X19" s="25">
        <f>'ответы команд'!AS22</f>
        <v>0</v>
      </c>
      <c r="Y19" s="25">
        <f>'ответы команд'!AU22</f>
        <v>1</v>
      </c>
      <c r="Z19" s="25">
        <f>'ответы команд'!AW22</f>
        <v>0</v>
      </c>
      <c r="AA19" s="25">
        <f>'ответы команд'!AY22</f>
        <v>1</v>
      </c>
      <c r="AB19" s="25">
        <f>'ответы команд'!BA22</f>
        <v>0</v>
      </c>
      <c r="AC19" s="25">
        <f>'ответы команд'!BC22</f>
        <v>1</v>
      </c>
      <c r="AD19" s="25">
        <f>'ответы команд'!BE22</f>
        <v>1</v>
      </c>
      <c r="AE19" s="25">
        <f>'ответы команд'!BG22</f>
        <v>1</v>
      </c>
      <c r="AF19" s="25">
        <f>'ответы команд'!BI22</f>
        <v>1</v>
      </c>
      <c r="AG19" s="25">
        <f>'ответы команд'!BK22</f>
        <v>0</v>
      </c>
      <c r="AH19" s="25">
        <f>'ответы команд'!BM22</f>
        <v>1</v>
      </c>
      <c r="AI19" s="25">
        <f>'ответы команд'!BO22</f>
        <v>0</v>
      </c>
      <c r="AJ19" s="25">
        <f>'ответы команд'!BQ22</f>
        <v>0</v>
      </c>
      <c r="AK19" s="25"/>
    </row>
    <row r="20" spans="1:37" s="15" customFormat="1" ht="27.6" customHeight="1" thickTop="1" thickBot="1">
      <c r="A20" s="39" t="s">
        <v>654</v>
      </c>
      <c r="B20" s="26" t="s">
        <v>56</v>
      </c>
      <c r="C20" s="27">
        <f t="shared" si="1"/>
        <v>16</v>
      </c>
      <c r="D20" s="25">
        <f>'ответы команд'!E9</f>
        <v>9</v>
      </c>
      <c r="E20" s="25">
        <f>'ответы команд'!G9</f>
        <v>0</v>
      </c>
      <c r="F20" s="25">
        <f>'ответы команд'!I9</f>
        <v>0</v>
      </c>
      <c r="G20" s="25">
        <f>'ответы команд'!K9</f>
        <v>1</v>
      </c>
      <c r="H20" s="25">
        <f>'ответы команд'!M9</f>
        <v>0</v>
      </c>
      <c r="I20" s="25">
        <f>'ответы команд'!O9</f>
        <v>0</v>
      </c>
      <c r="J20" s="25">
        <f>'ответы команд'!Q9</f>
        <v>0</v>
      </c>
      <c r="K20" s="25">
        <f>'ответы команд'!S9</f>
        <v>0</v>
      </c>
      <c r="L20" s="25">
        <f>'ответы команд'!U9</f>
        <v>3</v>
      </c>
      <c r="M20" s="25">
        <f>'ответы команд'!W9</f>
        <v>3</v>
      </c>
      <c r="N20" s="25">
        <f>'ответы команд'!Y9</f>
        <v>1</v>
      </c>
      <c r="O20" s="25">
        <f>'ответы команд'!AA9</f>
        <v>0</v>
      </c>
      <c r="P20" s="25">
        <f>'ответы команд'!AC9</f>
        <v>0</v>
      </c>
      <c r="Q20" s="25">
        <f>'ответы команд'!AE9</f>
        <v>0</v>
      </c>
      <c r="R20" s="25">
        <f>'ответы команд'!AG9</f>
        <v>1</v>
      </c>
      <c r="S20" s="25">
        <f>'ответы команд'!AI9</f>
        <v>0</v>
      </c>
      <c r="T20" s="25">
        <f>'ответы команд'!AK9</f>
        <v>0</v>
      </c>
      <c r="U20" s="25">
        <f>'ответы команд'!AM9</f>
        <v>1</v>
      </c>
      <c r="V20" s="25">
        <f>'ответы команд'!AO9</f>
        <v>1</v>
      </c>
      <c r="W20" s="25">
        <f>'ответы команд'!AQ9</f>
        <v>0</v>
      </c>
      <c r="X20" s="25">
        <f>'ответы команд'!AS9</f>
        <v>0</v>
      </c>
      <c r="Y20" s="25">
        <f>'ответы команд'!AU9</f>
        <v>1</v>
      </c>
      <c r="Z20" s="25">
        <f>'ответы команд'!AW9</f>
        <v>1</v>
      </c>
      <c r="AA20" s="25">
        <f>'ответы команд'!AY9</f>
        <v>0</v>
      </c>
      <c r="AB20" s="25">
        <f>'ответы команд'!BA9</f>
        <v>1</v>
      </c>
      <c r="AC20" s="25">
        <f>'ответы команд'!BC9</f>
        <v>1</v>
      </c>
      <c r="AD20" s="25">
        <f>'ответы команд'!BE9</f>
        <v>1</v>
      </c>
      <c r="AE20" s="25">
        <f>'ответы команд'!BG9</f>
        <v>0</v>
      </c>
      <c r="AF20" s="25">
        <f>'ответы команд'!BI9</f>
        <v>0</v>
      </c>
      <c r="AG20" s="25">
        <f>'ответы команд'!BK9</f>
        <v>0</v>
      </c>
      <c r="AH20" s="25">
        <f>'ответы команд'!BM9</f>
        <v>0</v>
      </c>
      <c r="AI20" s="25">
        <f>'ответы команд'!BO9</f>
        <v>0</v>
      </c>
      <c r="AJ20" s="25">
        <f>'ответы команд'!BQ9</f>
        <v>0</v>
      </c>
      <c r="AK20" s="25"/>
    </row>
    <row r="21" spans="1:37" s="15" customFormat="1" ht="27.6" customHeight="1" thickTop="1" thickBot="1">
      <c r="A21" s="38" t="s">
        <v>654</v>
      </c>
      <c r="B21" s="23" t="s">
        <v>66</v>
      </c>
      <c r="C21" s="24">
        <f>D21+E21+F21+G21+H21+I21+J21+K21+L21+M21</f>
        <v>16</v>
      </c>
      <c r="D21" s="25">
        <f>'ответы команд'!E19</f>
        <v>13</v>
      </c>
      <c r="E21" s="25">
        <f>'ответы команд'!G19</f>
        <v>0</v>
      </c>
      <c r="F21" s="25">
        <f>'ответы команд'!I19</f>
        <v>0</v>
      </c>
      <c r="G21" s="25">
        <f>'ответы команд'!K19</f>
        <v>0</v>
      </c>
      <c r="H21" s="25">
        <f>'ответы команд'!M19</f>
        <v>0</v>
      </c>
      <c r="I21" s="25">
        <f>'ответы команд'!O19</f>
        <v>0</v>
      </c>
      <c r="J21" s="25">
        <f>'ответы команд'!Q19</f>
        <v>0</v>
      </c>
      <c r="K21" s="25">
        <f>'ответы команд'!S19</f>
        <v>0</v>
      </c>
      <c r="L21" s="25">
        <f>'ответы команд'!U19</f>
        <v>0</v>
      </c>
      <c r="M21" s="25">
        <f>'ответы команд'!W19</f>
        <v>3</v>
      </c>
      <c r="N21" s="25">
        <f>'ответы команд'!Y19</f>
        <v>1</v>
      </c>
      <c r="O21" s="25">
        <f>'ответы команд'!AA19</f>
        <v>0</v>
      </c>
      <c r="P21" s="25">
        <f>'ответы команд'!AC19</f>
        <v>0</v>
      </c>
      <c r="Q21" s="25">
        <f>'ответы команд'!AE19</f>
        <v>0</v>
      </c>
      <c r="R21" s="25">
        <f>'ответы команд'!AG19</f>
        <v>1</v>
      </c>
      <c r="S21" s="25">
        <f>'ответы команд'!AI19</f>
        <v>0</v>
      </c>
      <c r="T21" s="25">
        <f>'ответы команд'!AK19</f>
        <v>1</v>
      </c>
      <c r="U21" s="25">
        <f>'ответы команд'!AM19</f>
        <v>1</v>
      </c>
      <c r="V21" s="25">
        <f>'ответы команд'!AO19</f>
        <v>1</v>
      </c>
      <c r="W21" s="25">
        <f>'ответы команд'!AQ19</f>
        <v>1</v>
      </c>
      <c r="X21" s="25">
        <f>'ответы команд'!AS19</f>
        <v>0</v>
      </c>
      <c r="Y21" s="25">
        <f>'ответы команд'!AU19</f>
        <v>1</v>
      </c>
      <c r="Z21" s="25">
        <f>'ответы команд'!AW19</f>
        <v>1</v>
      </c>
      <c r="AA21" s="25">
        <f>'ответы команд'!AY19</f>
        <v>1</v>
      </c>
      <c r="AB21" s="25">
        <f>'ответы команд'!BA19</f>
        <v>0</v>
      </c>
      <c r="AC21" s="25">
        <f>'ответы команд'!BC19</f>
        <v>1</v>
      </c>
      <c r="AD21" s="25">
        <f>'ответы команд'!BE19</f>
        <v>1</v>
      </c>
      <c r="AE21" s="25">
        <f>'ответы команд'!BG19</f>
        <v>0</v>
      </c>
      <c r="AF21" s="25">
        <f>'ответы команд'!BI19</f>
        <v>1</v>
      </c>
      <c r="AG21" s="25">
        <f>'ответы команд'!BK19</f>
        <v>1</v>
      </c>
      <c r="AH21" s="25">
        <f>'ответы команд'!BM19</f>
        <v>0</v>
      </c>
      <c r="AI21" s="25">
        <f>'ответы команд'!BO19</f>
        <v>0</v>
      </c>
      <c r="AJ21" s="25">
        <f>'ответы команд'!BQ19</f>
        <v>0</v>
      </c>
      <c r="AK21" s="25"/>
    </row>
    <row r="22" spans="1:37" s="15" customFormat="1" ht="27.6" customHeight="1" thickTop="1" thickBot="1">
      <c r="A22" s="39" t="s">
        <v>641</v>
      </c>
      <c r="B22" s="26" t="s">
        <v>70</v>
      </c>
      <c r="C22" s="27">
        <f>D22+E22+F22+G22+H22+I22+J22+K22+L22+M22</f>
        <v>11</v>
      </c>
      <c r="D22" s="25">
        <f>'ответы команд'!E24</f>
        <v>5</v>
      </c>
      <c r="E22" s="25">
        <f>'ответы команд'!G24</f>
        <v>0</v>
      </c>
      <c r="F22" s="25">
        <f>'ответы команд'!I24</f>
        <v>0</v>
      </c>
      <c r="G22" s="25">
        <f>'ответы команд'!K24</f>
        <v>0</v>
      </c>
      <c r="H22" s="25">
        <f>'ответы команд'!M24</f>
        <v>0</v>
      </c>
      <c r="I22" s="25">
        <f>'ответы команд'!O24</f>
        <v>0</v>
      </c>
      <c r="J22" s="25">
        <f>'ответы команд'!Q24</f>
        <v>0</v>
      </c>
      <c r="K22" s="25">
        <f>'ответы команд'!S24</f>
        <v>0</v>
      </c>
      <c r="L22" s="25">
        <f>'ответы команд'!U24</f>
        <v>3</v>
      </c>
      <c r="M22" s="25">
        <f>'ответы команд'!W24</f>
        <v>3</v>
      </c>
      <c r="N22" s="25">
        <f>'ответы команд'!Y24</f>
        <v>0</v>
      </c>
      <c r="O22" s="25">
        <f>'ответы команд'!AA24</f>
        <v>0</v>
      </c>
      <c r="P22" s="25">
        <f>'ответы команд'!AC24</f>
        <v>0</v>
      </c>
      <c r="Q22" s="25">
        <f>'ответы команд'!AE24</f>
        <v>0</v>
      </c>
      <c r="R22" s="25">
        <f>'ответы команд'!AG24</f>
        <v>1</v>
      </c>
      <c r="S22" s="25">
        <f>'ответы команд'!AI24</f>
        <v>0</v>
      </c>
      <c r="T22" s="25">
        <f>'ответы команд'!AK24</f>
        <v>0</v>
      </c>
      <c r="U22" s="25">
        <f>'ответы команд'!AM24</f>
        <v>0</v>
      </c>
      <c r="V22" s="25">
        <f>'ответы команд'!AO24</f>
        <v>1</v>
      </c>
      <c r="W22" s="25">
        <f>'ответы команд'!AQ24</f>
        <v>0</v>
      </c>
      <c r="X22" s="25">
        <f>'ответы команд'!AS24</f>
        <v>1</v>
      </c>
      <c r="Y22" s="25">
        <f>'ответы команд'!AU24</f>
        <v>0</v>
      </c>
      <c r="Z22" s="25">
        <f>'ответы команд'!AW24</f>
        <v>0</v>
      </c>
      <c r="AA22" s="25">
        <f>'ответы команд'!AY24</f>
        <v>0</v>
      </c>
      <c r="AB22" s="25">
        <f>'ответы команд'!BA24</f>
        <v>0</v>
      </c>
      <c r="AC22" s="25">
        <f>'ответы команд'!BC24</f>
        <v>0</v>
      </c>
      <c r="AD22" s="25">
        <f>'ответы команд'!BE24</f>
        <v>1</v>
      </c>
      <c r="AE22" s="25">
        <f>'ответы команд'!BG24</f>
        <v>0</v>
      </c>
      <c r="AF22" s="25">
        <f>'ответы команд'!BI24</f>
        <v>1</v>
      </c>
      <c r="AG22" s="25">
        <f>'ответы команд'!BK24</f>
        <v>0</v>
      </c>
      <c r="AH22" s="25">
        <f>'ответы команд'!BM24</f>
        <v>0</v>
      </c>
      <c r="AI22" s="25">
        <f>'ответы команд'!BO24</f>
        <v>0</v>
      </c>
      <c r="AJ22" s="25">
        <f>'ответы команд'!BQ24</f>
        <v>0</v>
      </c>
      <c r="AK22" s="25"/>
    </row>
    <row r="23" spans="1:37" s="15" customFormat="1" ht="27.6" customHeight="1" thickTop="1" thickBot="1">
      <c r="A23" s="38" t="s">
        <v>642</v>
      </c>
      <c r="B23" s="23" t="s">
        <v>69</v>
      </c>
      <c r="C23" s="24">
        <f>D23+E23+F23+G23+H23+I23+J23+K23+L23+M23</f>
        <v>10</v>
      </c>
      <c r="D23" s="25">
        <f>'ответы команд'!E23</f>
        <v>4</v>
      </c>
      <c r="E23" s="25">
        <f>'ответы команд'!G23</f>
        <v>0</v>
      </c>
      <c r="F23" s="25">
        <f>'ответы команд'!I23</f>
        <v>0</v>
      </c>
      <c r="G23" s="25">
        <f>'ответы команд'!K23</f>
        <v>0</v>
      </c>
      <c r="H23" s="25">
        <f>'ответы команд'!M23</f>
        <v>0</v>
      </c>
      <c r="I23" s="25">
        <f>'ответы команд'!O23</f>
        <v>0</v>
      </c>
      <c r="J23" s="25">
        <f>'ответы команд'!Q23</f>
        <v>0</v>
      </c>
      <c r="K23" s="25">
        <f>'ответы команд'!S23</f>
        <v>0</v>
      </c>
      <c r="L23" s="25">
        <f>'ответы команд'!U23</f>
        <v>3</v>
      </c>
      <c r="M23" s="25">
        <f>'ответы команд'!W23</f>
        <v>3</v>
      </c>
      <c r="N23" s="25">
        <f>'ответы команд'!Y23</f>
        <v>1</v>
      </c>
      <c r="O23" s="25">
        <f>'ответы команд'!AA23</f>
        <v>0</v>
      </c>
      <c r="P23" s="25">
        <f>'ответы команд'!AC23</f>
        <v>0</v>
      </c>
      <c r="Q23" s="25">
        <f>'ответы команд'!AE23</f>
        <v>0</v>
      </c>
      <c r="R23" s="25">
        <f>'ответы команд'!AG23</f>
        <v>1</v>
      </c>
      <c r="S23" s="25">
        <f>'ответы команд'!AI23</f>
        <v>0</v>
      </c>
      <c r="T23" s="25">
        <f>'ответы команд'!AK23</f>
        <v>0</v>
      </c>
      <c r="U23" s="25">
        <f>'ответы команд'!AM23</f>
        <v>1</v>
      </c>
      <c r="V23" s="25">
        <f>'ответы команд'!AO23</f>
        <v>0</v>
      </c>
      <c r="W23" s="25">
        <f>'ответы команд'!AQ23</f>
        <v>0</v>
      </c>
      <c r="X23" s="25">
        <f>'ответы команд'!AS23</f>
        <v>0</v>
      </c>
      <c r="Y23" s="25">
        <f>'ответы команд'!AU23</f>
        <v>0</v>
      </c>
      <c r="Z23" s="25">
        <f>'ответы команд'!AW23</f>
        <v>0</v>
      </c>
      <c r="AA23" s="25">
        <f>'ответы команд'!AY23</f>
        <v>0</v>
      </c>
      <c r="AB23" s="25">
        <f>'ответы команд'!BA23</f>
        <v>0</v>
      </c>
      <c r="AC23" s="25">
        <f>'ответы команд'!BC23</f>
        <v>0</v>
      </c>
      <c r="AD23" s="25">
        <f>'ответы команд'!BE23</f>
        <v>1</v>
      </c>
      <c r="AE23" s="25">
        <f>'ответы команд'!BG23</f>
        <v>0</v>
      </c>
      <c r="AF23" s="25">
        <f>'ответы команд'!BI23</f>
        <v>0</v>
      </c>
      <c r="AG23" s="25">
        <f>'ответы команд'!BK23</f>
        <v>0</v>
      </c>
      <c r="AH23" s="25">
        <f>'ответы команд'!BM23</f>
        <v>0</v>
      </c>
      <c r="AI23" s="25">
        <f>'ответы команд'!BO23</f>
        <v>0</v>
      </c>
      <c r="AJ23" s="25">
        <f>'ответы команд'!BQ23</f>
        <v>0</v>
      </c>
      <c r="AK23" s="25"/>
    </row>
    <row r="24" spans="1:37" s="15" customFormat="1" ht="15.6" thickTop="1" thickBot="1">
      <c r="A24" s="39" t="s">
        <v>643</v>
      </c>
      <c r="B24" s="26" t="s">
        <v>60</v>
      </c>
      <c r="C24" s="27">
        <f t="shared" si="1"/>
        <v>4</v>
      </c>
      <c r="D24" s="25">
        <f>'ответы команд'!E13</f>
        <v>3</v>
      </c>
      <c r="E24" s="25">
        <f>'ответы команд'!G13</f>
        <v>0</v>
      </c>
      <c r="F24" s="25">
        <f>'ответы команд'!I13</f>
        <v>0</v>
      </c>
      <c r="G24" s="25">
        <f>'ответы команд'!K13</f>
        <v>0</v>
      </c>
      <c r="H24" s="25">
        <f>'ответы команд'!M13</f>
        <v>0</v>
      </c>
      <c r="I24" s="25">
        <f>'ответы команд'!O13</f>
        <v>0</v>
      </c>
      <c r="J24" s="25">
        <f>'ответы команд'!Q13</f>
        <v>0</v>
      </c>
      <c r="K24" s="25">
        <f>'ответы команд'!S13</f>
        <v>0</v>
      </c>
      <c r="L24" s="25">
        <f>'ответы команд'!U13</f>
        <v>1</v>
      </c>
      <c r="M24" s="25">
        <f>'ответы команд'!W13</f>
        <v>0</v>
      </c>
      <c r="N24" s="25">
        <f>'ответы команд'!Y13</f>
        <v>0</v>
      </c>
      <c r="O24" s="25">
        <f>'ответы команд'!AA13</f>
        <v>0</v>
      </c>
      <c r="P24" s="25">
        <f>'ответы команд'!AC13</f>
        <v>0</v>
      </c>
      <c r="Q24" s="25">
        <f>'ответы команд'!AE13</f>
        <v>0</v>
      </c>
      <c r="R24" s="25">
        <f>'ответы команд'!AG13</f>
        <v>1</v>
      </c>
      <c r="S24" s="25">
        <f>'ответы команд'!AI13</f>
        <v>0</v>
      </c>
      <c r="T24" s="25">
        <f>'ответы команд'!AK13</f>
        <v>0</v>
      </c>
      <c r="U24" s="25">
        <f>'ответы команд'!AM13</f>
        <v>0</v>
      </c>
      <c r="V24" s="25">
        <f>'ответы команд'!AO13</f>
        <v>0</v>
      </c>
      <c r="W24" s="25">
        <f>'ответы команд'!AQ13</f>
        <v>0</v>
      </c>
      <c r="X24" s="25">
        <f>'ответы команд'!AS13</f>
        <v>0</v>
      </c>
      <c r="Y24" s="25">
        <f>'ответы команд'!AU13</f>
        <v>0</v>
      </c>
      <c r="Z24" s="25">
        <f>'ответы команд'!AW13</f>
        <v>0</v>
      </c>
      <c r="AA24" s="25">
        <f>'ответы команд'!AY13</f>
        <v>0</v>
      </c>
      <c r="AB24" s="25">
        <f>'ответы команд'!BA13</f>
        <v>0</v>
      </c>
      <c r="AC24" s="25">
        <f>'ответы команд'!BC13</f>
        <v>1</v>
      </c>
      <c r="AD24" s="25">
        <f>'ответы команд'!BE13</f>
        <v>1</v>
      </c>
      <c r="AE24" s="25">
        <f>'ответы команд'!BG13</f>
        <v>0</v>
      </c>
      <c r="AF24" s="25">
        <f>'ответы команд'!BI13</f>
        <v>0</v>
      </c>
      <c r="AG24" s="25">
        <f>'ответы команд'!BK13</f>
        <v>0</v>
      </c>
      <c r="AH24" s="25">
        <f>'ответы команд'!BM13</f>
        <v>0</v>
      </c>
      <c r="AI24" s="25">
        <f>'ответы команд'!BO13</f>
        <v>0</v>
      </c>
      <c r="AJ24" s="25">
        <f>'ответы команд'!BQ13</f>
        <v>0</v>
      </c>
      <c r="AK24" s="25"/>
    </row>
    <row r="25" spans="1:37" s="15" customFormat="1" ht="3" customHeight="1" thickTop="1" thickBot="1">
      <c r="A25" s="38"/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ht="26.7" customHeight="1" thickTop="1">
      <c r="A26" s="7"/>
      <c r="B26" s="8" t="s">
        <v>16</v>
      </c>
      <c r="C26" s="9"/>
      <c r="D26" s="11">
        <f>SUM(D5:D25)/D4</f>
        <v>13.9</v>
      </c>
      <c r="E26" s="11">
        <f t="shared" ref="E26:AJ26" si="2">SUM(E5:E25)/E4</f>
        <v>4.5714285714285712</v>
      </c>
      <c r="F26" s="11">
        <f t="shared" si="2"/>
        <v>2.75</v>
      </c>
      <c r="G26" s="11">
        <f t="shared" si="2"/>
        <v>3.6666666666666665</v>
      </c>
      <c r="H26" s="11">
        <f t="shared" si="2"/>
        <v>4</v>
      </c>
      <c r="I26" s="11">
        <f t="shared" si="2"/>
        <v>4.333333333333333</v>
      </c>
      <c r="J26" s="11">
        <f t="shared" si="2"/>
        <v>2.3333333333333335</v>
      </c>
      <c r="K26" s="11">
        <f t="shared" si="2"/>
        <v>8</v>
      </c>
      <c r="L26" s="11">
        <f t="shared" si="2"/>
        <v>17.333333333333332</v>
      </c>
      <c r="M26" s="11">
        <f t="shared" si="2"/>
        <v>18</v>
      </c>
      <c r="N26" s="11">
        <f t="shared" si="2"/>
        <v>18</v>
      </c>
      <c r="O26" s="11">
        <f t="shared" si="2"/>
        <v>7</v>
      </c>
      <c r="P26" s="11">
        <f t="shared" si="2"/>
        <v>12</v>
      </c>
      <c r="Q26" s="11">
        <f t="shared" si="2"/>
        <v>5</v>
      </c>
      <c r="R26" s="11">
        <f t="shared" si="2"/>
        <v>20</v>
      </c>
      <c r="S26" s="11">
        <f t="shared" si="2"/>
        <v>13</v>
      </c>
      <c r="T26" s="11">
        <f t="shared" si="2"/>
        <v>14</v>
      </c>
      <c r="U26" s="11">
        <f t="shared" si="2"/>
        <v>18</v>
      </c>
      <c r="V26" s="11">
        <f t="shared" si="2"/>
        <v>17</v>
      </c>
      <c r="W26" s="11">
        <f t="shared" si="2"/>
        <v>15</v>
      </c>
      <c r="X26" s="11">
        <f t="shared" si="2"/>
        <v>15</v>
      </c>
      <c r="Y26" s="11">
        <f t="shared" si="2"/>
        <v>17</v>
      </c>
      <c r="Z26" s="11">
        <f t="shared" si="2"/>
        <v>15</v>
      </c>
      <c r="AA26" s="11">
        <f t="shared" si="2"/>
        <v>16</v>
      </c>
      <c r="AB26" s="11">
        <f t="shared" si="2"/>
        <v>8</v>
      </c>
      <c r="AC26" s="11">
        <f t="shared" si="2"/>
        <v>18</v>
      </c>
      <c r="AD26" s="11">
        <f t="shared" si="2"/>
        <v>20</v>
      </c>
      <c r="AE26" s="11">
        <f t="shared" si="2"/>
        <v>4</v>
      </c>
      <c r="AF26" s="11">
        <f t="shared" si="2"/>
        <v>15</v>
      </c>
      <c r="AG26" s="11">
        <f t="shared" si="2"/>
        <v>11</v>
      </c>
      <c r="AH26" s="11">
        <f t="shared" si="2"/>
        <v>13</v>
      </c>
      <c r="AI26" s="11">
        <f t="shared" si="2"/>
        <v>8</v>
      </c>
      <c r="AJ26" s="11">
        <f t="shared" si="2"/>
        <v>6</v>
      </c>
      <c r="AK26" s="11"/>
    </row>
    <row r="27" spans="1:37" ht="7.95" customHeight="1">
      <c r="C27" s="2"/>
    </row>
    <row r="28" spans="1:37">
      <c r="C28" s="2"/>
    </row>
  </sheetData>
  <autoFilter ref="A3:M26"/>
  <phoneticPr fontId="10" type="noConversion"/>
  <conditionalFormatting sqref="D21:Q21 D5:AK7 D9:AK9 D11:AK20 D24:AK24">
    <cfRule type="cellIs" dxfId="17" priority="27" stopIfTrue="1" operator="equal">
      <formula>0</formula>
    </cfRule>
    <cfRule type="expression" dxfId="16" priority="28" stopIfTrue="1">
      <formula>D5=D$4</formula>
    </cfRule>
  </conditionalFormatting>
  <conditionalFormatting sqref="D8:Q8">
    <cfRule type="cellIs" dxfId="15" priority="25" stopIfTrue="1" operator="equal">
      <formula>0</formula>
    </cfRule>
    <cfRule type="expression" dxfId="14" priority="26" stopIfTrue="1">
      <formula>D8=D$4</formula>
    </cfRule>
  </conditionalFormatting>
  <conditionalFormatting sqref="R21:AK21">
    <cfRule type="cellIs" dxfId="13" priority="19" stopIfTrue="1" operator="equal">
      <formula>0</formula>
    </cfRule>
    <cfRule type="expression" dxfId="12" priority="20" stopIfTrue="1">
      <formula>R21=R$4</formula>
    </cfRule>
  </conditionalFormatting>
  <conditionalFormatting sqref="R8:AK8">
    <cfRule type="cellIs" dxfId="11" priority="17" stopIfTrue="1" operator="equal">
      <formula>0</formula>
    </cfRule>
    <cfRule type="expression" dxfId="10" priority="18" stopIfTrue="1">
      <formula>R8=R$4</formula>
    </cfRule>
  </conditionalFormatting>
  <conditionalFormatting sqref="D10:Q10">
    <cfRule type="cellIs" dxfId="9" priority="13" stopIfTrue="1" operator="equal">
      <formula>0</formula>
    </cfRule>
    <cfRule type="expression" dxfId="8" priority="14" stopIfTrue="1">
      <formula>D10=D$4</formula>
    </cfRule>
  </conditionalFormatting>
  <conditionalFormatting sqref="R10:AK10">
    <cfRule type="cellIs" dxfId="7" priority="11" stopIfTrue="1" operator="equal">
      <formula>0</formula>
    </cfRule>
    <cfRule type="expression" dxfId="6" priority="12" stopIfTrue="1">
      <formula>R10=R$4</formula>
    </cfRule>
  </conditionalFormatting>
  <conditionalFormatting sqref="D25:AK25">
    <cfRule type="cellIs" dxfId="5" priority="7" stopIfTrue="1" operator="equal">
      <formula>0</formula>
    </cfRule>
    <cfRule type="expression" dxfId="4" priority="8" stopIfTrue="1">
      <formula>D25=D$4</formula>
    </cfRule>
  </conditionalFormatting>
  <conditionalFormatting sqref="D22:AK22">
    <cfRule type="cellIs" dxfId="3" priority="5" stopIfTrue="1" operator="equal">
      <formula>0</formula>
    </cfRule>
    <cfRule type="expression" dxfId="2" priority="6" stopIfTrue="1">
      <formula>D22=D$4</formula>
    </cfRule>
  </conditionalFormatting>
  <conditionalFormatting sqref="D23:AK23">
    <cfRule type="cellIs" dxfId="1" priority="3" stopIfTrue="1" operator="equal">
      <formula>0</formula>
    </cfRule>
    <cfRule type="expression" dxfId="0" priority="4" stopIfTrue="1">
      <formula>D23=D$4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"/>
  <sheetViews>
    <sheetView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F10" sqref="F10"/>
    </sheetView>
  </sheetViews>
  <sheetFormatPr defaultRowHeight="14.4" outlineLevelCol="1"/>
  <cols>
    <col min="1" max="1" width="6.33203125" customWidth="1"/>
    <col min="2" max="2" width="34.109375" customWidth="1"/>
    <col min="3" max="3" width="7.6640625" style="3" customWidth="1"/>
    <col min="4" max="4" width="19.44140625" style="1" customWidth="1" outlineLevel="1"/>
    <col min="5" max="5" width="5.6640625" style="2" bestFit="1" customWidth="1"/>
    <col min="6" max="6" width="24.33203125" customWidth="1" outlineLevel="1"/>
    <col min="7" max="7" width="5.6640625" style="2" bestFit="1" customWidth="1"/>
    <col min="8" max="8" width="45.88671875" customWidth="1" outlineLevel="1"/>
    <col min="9" max="9" width="5.6640625" style="2" bestFit="1" customWidth="1"/>
    <col min="10" max="10" width="27.77734375" customWidth="1" outlineLevel="1"/>
    <col min="11" max="11" width="5.6640625" style="2" bestFit="1" customWidth="1"/>
    <col min="12" max="12" width="18.5546875" customWidth="1" outlineLevel="1"/>
    <col min="13" max="13" width="5.6640625" style="2" bestFit="1" customWidth="1"/>
    <col min="14" max="14" width="18.6640625" customWidth="1" outlineLevel="1"/>
    <col min="15" max="15" width="5.6640625" style="2" bestFit="1" customWidth="1"/>
    <col min="16" max="16" width="24.33203125" customWidth="1" outlineLevel="1"/>
    <col min="17" max="17" width="5.6640625" style="2" bestFit="1" customWidth="1"/>
    <col min="18" max="18" width="19.33203125" customWidth="1" outlineLevel="1"/>
    <col min="19" max="19" width="5.6640625" style="2" bestFit="1" customWidth="1"/>
    <col min="20" max="20" width="21.5546875" customWidth="1" outlineLevel="1"/>
    <col min="21" max="21" width="5.6640625" style="2" bestFit="1" customWidth="1"/>
    <col min="22" max="22" width="22.44140625" customWidth="1" outlineLevel="1"/>
    <col min="23" max="23" width="5.6640625" style="2" bestFit="1" customWidth="1"/>
    <col min="24" max="24" width="18.77734375" customWidth="1"/>
    <col min="25" max="25" width="5.6640625" style="2" customWidth="1"/>
    <col min="26" max="26" width="15.5546875" customWidth="1"/>
    <col min="27" max="27" width="5.6640625" style="2" customWidth="1"/>
    <col min="28" max="28" width="26.77734375" customWidth="1"/>
    <col min="29" max="29" width="5.6640625" style="2" customWidth="1"/>
    <col min="30" max="30" width="16.33203125" customWidth="1"/>
    <col min="31" max="31" width="5.6640625" style="2" customWidth="1"/>
    <col min="32" max="32" width="17.33203125" customWidth="1"/>
    <col min="33" max="33" width="5.6640625" style="2" customWidth="1"/>
    <col min="34" max="34" width="21.44140625" customWidth="1"/>
    <col min="35" max="35" width="5.6640625" style="2" customWidth="1"/>
    <col min="36" max="36" width="18.6640625" customWidth="1"/>
    <col min="37" max="37" width="5.6640625" style="2" customWidth="1"/>
    <col min="38" max="38" width="32.6640625" customWidth="1"/>
    <col min="39" max="39" width="5.6640625" style="2" customWidth="1"/>
    <col min="40" max="40" width="20" customWidth="1"/>
    <col min="41" max="41" width="5.6640625" style="2" customWidth="1"/>
    <col min="42" max="42" width="20" customWidth="1"/>
    <col min="43" max="43" width="5.6640625" style="2" customWidth="1"/>
    <col min="44" max="44" width="20" customWidth="1"/>
    <col min="45" max="45" width="5.6640625" style="2" customWidth="1"/>
    <col min="46" max="46" width="20" customWidth="1"/>
    <col min="47" max="47" width="5.6640625" style="2" customWidth="1"/>
    <col min="48" max="48" width="25.21875" customWidth="1"/>
    <col min="49" max="49" width="5.6640625" style="2" customWidth="1"/>
    <col min="50" max="50" width="15.33203125" customWidth="1"/>
    <col min="51" max="51" width="5.6640625" style="2" customWidth="1"/>
    <col min="52" max="52" width="29.21875" customWidth="1"/>
    <col min="53" max="53" width="5.6640625" style="2" customWidth="1"/>
    <col min="54" max="54" width="26.6640625" customWidth="1"/>
    <col min="55" max="55" width="5.6640625" style="2" customWidth="1"/>
    <col min="56" max="56" width="15.6640625" customWidth="1"/>
    <col min="57" max="57" width="5.6640625" style="2" customWidth="1"/>
    <col min="58" max="58" width="19.21875" customWidth="1"/>
    <col min="59" max="59" width="5.6640625" style="2" customWidth="1"/>
    <col min="60" max="60" width="20.44140625" customWidth="1"/>
    <col min="61" max="61" width="5.6640625" style="2" customWidth="1"/>
    <col min="62" max="62" width="22.77734375" customWidth="1"/>
    <col min="63" max="63" width="5.6640625" style="2" customWidth="1"/>
    <col min="64" max="64" width="20" customWidth="1"/>
    <col min="65" max="65" width="5.6640625" style="2" customWidth="1"/>
    <col min="66" max="66" width="20" customWidth="1"/>
    <col min="67" max="67" width="5.6640625" style="2" customWidth="1"/>
    <col min="68" max="68" width="20" customWidth="1"/>
    <col min="69" max="69" width="5.6640625" style="2" customWidth="1"/>
  </cols>
  <sheetData>
    <row r="1" spans="1:69" ht="18">
      <c r="B1" s="6" t="s">
        <v>114</v>
      </c>
    </row>
    <row r="2" spans="1:69" ht="18">
      <c r="B2" s="6"/>
    </row>
    <row r="3" spans="1:69" ht="48">
      <c r="A3" s="5" t="s">
        <v>3</v>
      </c>
      <c r="B3" s="5" t="s">
        <v>4</v>
      </c>
      <c r="C3" s="4" t="s">
        <v>0</v>
      </c>
      <c r="D3" s="33" t="s">
        <v>115</v>
      </c>
      <c r="E3" s="19" t="s">
        <v>5</v>
      </c>
      <c r="F3" s="33" t="s">
        <v>156</v>
      </c>
      <c r="G3" s="19" t="s">
        <v>6</v>
      </c>
      <c r="H3" s="33" t="s">
        <v>166</v>
      </c>
      <c r="I3" s="19" t="s">
        <v>7</v>
      </c>
      <c r="J3" s="33" t="s">
        <v>167</v>
      </c>
      <c r="K3" s="19" t="s">
        <v>8</v>
      </c>
      <c r="L3" s="33" t="s">
        <v>169</v>
      </c>
      <c r="M3" s="19" t="s">
        <v>9</v>
      </c>
      <c r="N3" s="33" t="s">
        <v>170</v>
      </c>
      <c r="O3" s="19" t="s">
        <v>10</v>
      </c>
      <c r="P3" s="33" t="s">
        <v>172</v>
      </c>
      <c r="Q3" s="19" t="s">
        <v>11</v>
      </c>
      <c r="R3" s="33" t="s">
        <v>173</v>
      </c>
      <c r="S3" s="19" t="s">
        <v>12</v>
      </c>
      <c r="T3" s="33" t="s">
        <v>174</v>
      </c>
      <c r="U3" s="19" t="s">
        <v>13</v>
      </c>
      <c r="V3" s="33" t="s">
        <v>175</v>
      </c>
      <c r="W3" s="19" t="s">
        <v>14</v>
      </c>
      <c r="X3" s="33" t="s">
        <v>136</v>
      </c>
      <c r="Y3" s="19" t="s">
        <v>116</v>
      </c>
      <c r="Z3" s="33" t="s">
        <v>137</v>
      </c>
      <c r="AA3" s="19" t="s">
        <v>117</v>
      </c>
      <c r="AB3" s="33" t="s">
        <v>138</v>
      </c>
      <c r="AC3" s="19" t="s">
        <v>118</v>
      </c>
      <c r="AD3" s="33" t="s">
        <v>139</v>
      </c>
      <c r="AE3" s="19" t="s">
        <v>119</v>
      </c>
      <c r="AF3" s="33" t="s">
        <v>140</v>
      </c>
      <c r="AG3" s="19" t="s">
        <v>120</v>
      </c>
      <c r="AH3" s="33" t="s">
        <v>141</v>
      </c>
      <c r="AI3" s="19" t="s">
        <v>121</v>
      </c>
      <c r="AJ3" s="33" t="s">
        <v>142</v>
      </c>
      <c r="AK3" s="19" t="s">
        <v>122</v>
      </c>
      <c r="AL3" s="33" t="s">
        <v>143</v>
      </c>
      <c r="AM3" s="19" t="s">
        <v>123</v>
      </c>
      <c r="AN3" s="33" t="s">
        <v>144</v>
      </c>
      <c r="AO3" s="19" t="s">
        <v>124</v>
      </c>
      <c r="AP3" s="33" t="s">
        <v>145</v>
      </c>
      <c r="AQ3" s="19" t="s">
        <v>125</v>
      </c>
      <c r="AR3" s="33" t="s">
        <v>146</v>
      </c>
      <c r="AS3" s="19" t="s">
        <v>126</v>
      </c>
      <c r="AT3" s="33" t="s">
        <v>147</v>
      </c>
      <c r="AU3" s="19" t="s">
        <v>127</v>
      </c>
      <c r="AV3" s="33" t="s">
        <v>148</v>
      </c>
      <c r="AW3" s="19" t="s">
        <v>128</v>
      </c>
      <c r="AX3" s="33" t="s">
        <v>149</v>
      </c>
      <c r="AY3" s="19" t="s">
        <v>129</v>
      </c>
      <c r="AZ3" s="33" t="s">
        <v>150</v>
      </c>
      <c r="BA3" s="19" t="s">
        <v>130</v>
      </c>
      <c r="BB3" s="33" t="s">
        <v>151</v>
      </c>
      <c r="BC3" s="19" t="s">
        <v>131</v>
      </c>
      <c r="BD3" s="33" t="s">
        <v>152</v>
      </c>
      <c r="BE3" s="19" t="s">
        <v>132</v>
      </c>
      <c r="BF3" s="33" t="s">
        <v>153</v>
      </c>
      <c r="BG3" s="19" t="s">
        <v>133</v>
      </c>
      <c r="BH3" s="33" t="s">
        <v>154</v>
      </c>
      <c r="BI3" s="19" t="s">
        <v>134</v>
      </c>
      <c r="BJ3" s="33" t="s">
        <v>155</v>
      </c>
      <c r="BK3" s="19" t="s">
        <v>135</v>
      </c>
      <c r="BL3" s="33" t="s">
        <v>157</v>
      </c>
      <c r="BM3" s="19" t="s">
        <v>158</v>
      </c>
      <c r="BN3" s="33" t="s">
        <v>159</v>
      </c>
      <c r="BO3" s="19" t="s">
        <v>160</v>
      </c>
      <c r="BP3" s="33" t="s">
        <v>161</v>
      </c>
      <c r="BQ3" s="19" t="s">
        <v>162</v>
      </c>
    </row>
    <row r="4" spans="1:69" s="15" customFormat="1" ht="60.6" customHeight="1">
      <c r="A4" s="40"/>
      <c r="B4" s="12" t="s">
        <v>1</v>
      </c>
      <c r="C4" s="14">
        <f>E4+G4+I4+K4+M4+O4+Q4+S4+U4+W4</f>
        <v>52</v>
      </c>
      <c r="D4" s="34"/>
      <c r="E4" s="35">
        <f>Y4+AA4+AC4+AE4+AG4+AI4+AK4+AM4+AO4+AQ4+AS4+AU4+AW4+AY4+BA4+BC4+BE4+BG4+BI4+BK4</f>
        <v>20</v>
      </c>
      <c r="F4" s="34" t="str">
        <f>CONCATENATE(BL4," - 3, ",BN4," - 3, ",BP4," - 5, итог - 13")</f>
        <v>резус - 3, шеврон - 3, сержант - 5, итог - 13</v>
      </c>
      <c r="G4" s="35">
        <f>BM4+BO4+BQ4+3+1</f>
        <v>7</v>
      </c>
      <c r="H4" s="52" t="s">
        <v>323</v>
      </c>
      <c r="I4" s="35">
        <v>4</v>
      </c>
      <c r="J4" s="13" t="s">
        <v>168</v>
      </c>
      <c r="K4" s="35">
        <f>1+1+1</f>
        <v>3</v>
      </c>
      <c r="L4" s="34">
        <f>17+37+49</f>
        <v>103</v>
      </c>
      <c r="M4" s="35">
        <v>3</v>
      </c>
      <c r="N4" s="34" t="s">
        <v>171</v>
      </c>
      <c r="O4" s="35">
        <v>3</v>
      </c>
      <c r="P4" s="34" t="s">
        <v>243</v>
      </c>
      <c r="Q4" s="35">
        <v>3</v>
      </c>
      <c r="R4" s="34" t="s">
        <v>619</v>
      </c>
      <c r="S4" s="35">
        <v>3</v>
      </c>
      <c r="T4" s="34" t="s">
        <v>272</v>
      </c>
      <c r="U4" s="35">
        <v>3</v>
      </c>
      <c r="V4" s="42" t="s">
        <v>176</v>
      </c>
      <c r="W4" s="35">
        <v>3</v>
      </c>
      <c r="X4" s="34" t="s">
        <v>177</v>
      </c>
      <c r="Y4" s="35">
        <v>1</v>
      </c>
      <c r="Z4" s="34" t="s">
        <v>179</v>
      </c>
      <c r="AA4" s="35">
        <f>$Y$4</f>
        <v>1</v>
      </c>
      <c r="AB4" s="34" t="s">
        <v>181</v>
      </c>
      <c r="AC4" s="35">
        <f>$Y$4</f>
        <v>1</v>
      </c>
      <c r="AD4" s="34" t="s">
        <v>183</v>
      </c>
      <c r="AE4" s="35">
        <f>$Y$4</f>
        <v>1</v>
      </c>
      <c r="AF4" s="34" t="s">
        <v>185</v>
      </c>
      <c r="AG4" s="35">
        <f>$Y$4</f>
        <v>1</v>
      </c>
      <c r="AH4" s="34" t="s">
        <v>227</v>
      </c>
      <c r="AI4" s="35">
        <f>$Y$4</f>
        <v>1</v>
      </c>
      <c r="AJ4" s="34" t="s">
        <v>275</v>
      </c>
      <c r="AK4" s="35">
        <f>$Y$4</f>
        <v>1</v>
      </c>
      <c r="AL4" s="34" t="s">
        <v>190</v>
      </c>
      <c r="AM4" s="35">
        <f>$Y$4</f>
        <v>1</v>
      </c>
      <c r="AN4" s="34" t="s">
        <v>192</v>
      </c>
      <c r="AO4" s="35">
        <f>$Y$4</f>
        <v>1</v>
      </c>
      <c r="AP4" s="34" t="s">
        <v>194</v>
      </c>
      <c r="AQ4" s="35">
        <f>$Y$4</f>
        <v>1</v>
      </c>
      <c r="AR4" s="34" t="s">
        <v>196</v>
      </c>
      <c r="AS4" s="35">
        <f>$Y$4</f>
        <v>1</v>
      </c>
      <c r="AT4" s="34" t="s">
        <v>198</v>
      </c>
      <c r="AU4" s="35">
        <f>$Y$4</f>
        <v>1</v>
      </c>
      <c r="AV4" s="34" t="s">
        <v>200</v>
      </c>
      <c r="AW4" s="35">
        <f>$Y$4</f>
        <v>1</v>
      </c>
      <c r="AX4" s="34" t="s">
        <v>202</v>
      </c>
      <c r="AY4" s="35">
        <f>$Y$4</f>
        <v>1</v>
      </c>
      <c r="AZ4" s="34" t="s">
        <v>205</v>
      </c>
      <c r="BA4" s="35">
        <f>$Y$4</f>
        <v>1</v>
      </c>
      <c r="BB4" s="34" t="s">
        <v>207</v>
      </c>
      <c r="BC4" s="35">
        <f>$Y$4</f>
        <v>1</v>
      </c>
      <c r="BD4" s="34" t="s">
        <v>209</v>
      </c>
      <c r="BE4" s="35">
        <f>$Y$4</f>
        <v>1</v>
      </c>
      <c r="BF4" s="34" t="s">
        <v>246</v>
      </c>
      <c r="BG4" s="35">
        <f>$Y$4</f>
        <v>1</v>
      </c>
      <c r="BH4" s="34" t="s">
        <v>211</v>
      </c>
      <c r="BI4" s="35">
        <f>$Y$4</f>
        <v>1</v>
      </c>
      <c r="BJ4" s="34" t="s">
        <v>214</v>
      </c>
      <c r="BK4" s="35">
        <f>$Y$4</f>
        <v>1</v>
      </c>
      <c r="BL4" s="34" t="s">
        <v>163</v>
      </c>
      <c r="BM4" s="35">
        <v>1</v>
      </c>
      <c r="BN4" s="34" t="s">
        <v>164</v>
      </c>
      <c r="BO4" s="35">
        <v>1</v>
      </c>
      <c r="BP4" s="34" t="s">
        <v>165</v>
      </c>
      <c r="BQ4" s="35">
        <v>1</v>
      </c>
    </row>
    <row r="5" spans="1:69" s="15" customFormat="1" ht="36">
      <c r="A5" s="45"/>
      <c r="B5" s="16" t="s">
        <v>52</v>
      </c>
      <c r="C5" s="17">
        <f t="shared" ref="C5:C24" si="0">E5+G5+I5+K5+M5+O5+Q5+S5+U5+W5</f>
        <v>28</v>
      </c>
      <c r="D5" s="32"/>
      <c r="E5" s="18">
        <f t="shared" ref="E5:E22" si="1">Y5+AA5+AC5+AE5+AG5+AI5+AK5+AM5+AO5+AQ5+AS5+AU5+AW5+AY5+BA5+BC5+BE5+BG5+BI5+BK5</f>
        <v>17</v>
      </c>
      <c r="F5" s="31" t="s">
        <v>238</v>
      </c>
      <c r="G5" s="18">
        <f t="shared" ref="G5:G22" si="2">BM5+BO5+BQ5</f>
        <v>2</v>
      </c>
      <c r="H5" s="47" t="s">
        <v>239</v>
      </c>
      <c r="I5" s="18">
        <v>0</v>
      </c>
      <c r="J5" s="31" t="s">
        <v>240</v>
      </c>
      <c r="K5" s="18">
        <f>-1+1</f>
        <v>0</v>
      </c>
      <c r="L5" s="32">
        <v>20</v>
      </c>
      <c r="M5" s="18">
        <v>0</v>
      </c>
      <c r="N5" s="31" t="s">
        <v>241</v>
      </c>
      <c r="O5" s="18">
        <v>0</v>
      </c>
      <c r="P5" s="31" t="s">
        <v>242</v>
      </c>
      <c r="Q5" s="18">
        <v>0</v>
      </c>
      <c r="R5" s="49" t="s">
        <v>244</v>
      </c>
      <c r="S5" s="18">
        <f>S$4</f>
        <v>3</v>
      </c>
      <c r="T5" s="49" t="s">
        <v>245</v>
      </c>
      <c r="U5" s="18">
        <f>U$4</f>
        <v>3</v>
      </c>
      <c r="V5" s="31" t="s">
        <v>176</v>
      </c>
      <c r="W5" s="18">
        <f t="shared" ref="W5:W12" si="3">W$4</f>
        <v>3</v>
      </c>
      <c r="X5" s="36" t="s">
        <v>224</v>
      </c>
      <c r="Y5" s="18">
        <f t="shared" ref="Y5:Y12" si="4">Y$4</f>
        <v>1</v>
      </c>
      <c r="Z5" s="56" t="s">
        <v>179</v>
      </c>
      <c r="AA5" s="18">
        <f>AA$4</f>
        <v>1</v>
      </c>
      <c r="AB5" s="36" t="s">
        <v>181</v>
      </c>
      <c r="AC5" s="18">
        <f>AC$4</f>
        <v>1</v>
      </c>
      <c r="AD5" s="36" t="s">
        <v>225</v>
      </c>
      <c r="AE5" s="18">
        <f>AE$4</f>
        <v>1</v>
      </c>
      <c r="AF5" s="36" t="s">
        <v>185</v>
      </c>
      <c r="AG5" s="18">
        <f t="shared" ref="AG5:AI24" si="5">AG$4</f>
        <v>1</v>
      </c>
      <c r="AH5" s="36" t="s">
        <v>226</v>
      </c>
      <c r="AI5" s="18">
        <f>AI$4</f>
        <v>1</v>
      </c>
      <c r="AJ5" s="36" t="s">
        <v>188</v>
      </c>
      <c r="AK5" s="18">
        <f>AK$4</f>
        <v>1</v>
      </c>
      <c r="AL5" s="36" t="s">
        <v>228</v>
      </c>
      <c r="AM5" s="18">
        <f t="shared" ref="AM5:AM12" si="6">AM$4</f>
        <v>1</v>
      </c>
      <c r="AN5" s="36" t="s">
        <v>192</v>
      </c>
      <c r="AO5" s="18">
        <f t="shared" ref="AO5:AO12" si="7">AO$4</f>
        <v>1</v>
      </c>
      <c r="AP5" s="36" t="s">
        <v>194</v>
      </c>
      <c r="AQ5" s="18">
        <f>AQ$4</f>
        <v>1</v>
      </c>
      <c r="AR5" s="36" t="s">
        <v>229</v>
      </c>
      <c r="AS5" s="18">
        <f>AS$4</f>
        <v>1</v>
      </c>
      <c r="AT5" s="36" t="s">
        <v>230</v>
      </c>
      <c r="AU5" s="18">
        <f t="shared" ref="AU5:AU12" si="8">AU$4</f>
        <v>1</v>
      </c>
      <c r="AV5" s="36" t="s">
        <v>200</v>
      </c>
      <c r="AW5" s="18">
        <f t="shared" ref="AW5:AW12" si="9">AW$4</f>
        <v>1</v>
      </c>
      <c r="AX5" s="36" t="s">
        <v>202</v>
      </c>
      <c r="AY5" s="18">
        <f>AY$4</f>
        <v>1</v>
      </c>
      <c r="AZ5" s="36" t="s">
        <v>231</v>
      </c>
      <c r="BA5" s="18">
        <v>0</v>
      </c>
      <c r="BB5" s="36" t="s">
        <v>206</v>
      </c>
      <c r="BC5" s="18">
        <f t="shared" ref="BC5:BC16" si="10">BC$4</f>
        <v>1</v>
      </c>
      <c r="BD5" s="36" t="s">
        <v>208</v>
      </c>
      <c r="BE5" s="18">
        <f t="shared" ref="BE5:BE12" si="11">BE$4</f>
        <v>1</v>
      </c>
      <c r="BF5" s="36" t="s">
        <v>232</v>
      </c>
      <c r="BG5" s="18">
        <v>0</v>
      </c>
      <c r="BH5" s="36" t="s">
        <v>233</v>
      </c>
      <c r="BI5" s="18">
        <v>0</v>
      </c>
      <c r="BJ5" s="36" t="s">
        <v>234</v>
      </c>
      <c r="BK5" s="18">
        <f>BK4</f>
        <v>1</v>
      </c>
      <c r="BL5" s="36" t="s">
        <v>235</v>
      </c>
      <c r="BM5" s="18">
        <f>BM$4</f>
        <v>1</v>
      </c>
      <c r="BN5" s="36" t="s">
        <v>236</v>
      </c>
      <c r="BO5" s="18">
        <f>BO$4</f>
        <v>1</v>
      </c>
      <c r="BP5" s="36" t="s">
        <v>237</v>
      </c>
      <c r="BQ5" s="18">
        <v>0</v>
      </c>
    </row>
    <row r="6" spans="1:69" s="15" customFormat="1" ht="75.599999999999994">
      <c r="A6" s="45"/>
      <c r="B6" s="16" t="s">
        <v>53</v>
      </c>
      <c r="C6" s="17">
        <f t="shared" si="0"/>
        <v>24</v>
      </c>
      <c r="D6" s="32"/>
      <c r="E6" s="18">
        <f t="shared" ref="E6:E7" si="12">Y6+AA6+AC6+AE6+AG6+AI6+AK6+AM6+AO6+AQ6+AS6+AU6+AW6+AY6+BA6+BC6+BE6+BG6+BI6+BK6</f>
        <v>16</v>
      </c>
      <c r="F6" s="31" t="s">
        <v>457</v>
      </c>
      <c r="G6" s="18">
        <f t="shared" ref="G6:G7" si="13">BM6+BO6+BQ6</f>
        <v>1</v>
      </c>
      <c r="H6" s="47" t="s">
        <v>460</v>
      </c>
      <c r="I6" s="18">
        <v>0</v>
      </c>
      <c r="J6" s="31" t="s">
        <v>461</v>
      </c>
      <c r="K6" s="18">
        <f>1</f>
        <v>1</v>
      </c>
      <c r="L6" s="32" t="s">
        <v>462</v>
      </c>
      <c r="M6" s="18">
        <v>0</v>
      </c>
      <c r="N6" s="31" t="s">
        <v>463</v>
      </c>
      <c r="O6" s="18">
        <v>0</v>
      </c>
      <c r="P6" s="32" t="s">
        <v>464</v>
      </c>
      <c r="Q6" s="18">
        <v>0</v>
      </c>
      <c r="R6" s="49" t="s">
        <v>465</v>
      </c>
      <c r="S6" s="18">
        <v>0</v>
      </c>
      <c r="T6" s="31" t="s">
        <v>466</v>
      </c>
      <c r="U6" s="18">
        <f>U$4</f>
        <v>3</v>
      </c>
      <c r="V6" s="31" t="s">
        <v>176</v>
      </c>
      <c r="W6" s="18">
        <f t="shared" si="3"/>
        <v>3</v>
      </c>
      <c r="X6" s="36" t="s">
        <v>446</v>
      </c>
      <c r="Y6" s="18">
        <f t="shared" si="4"/>
        <v>1</v>
      </c>
      <c r="Z6" s="36" t="s">
        <v>179</v>
      </c>
      <c r="AA6" s="18">
        <f>AA$4</f>
        <v>1</v>
      </c>
      <c r="AB6" s="36" t="s">
        <v>17</v>
      </c>
      <c r="AC6" s="18">
        <v>0</v>
      </c>
      <c r="AD6" s="36" t="s">
        <v>17</v>
      </c>
      <c r="AE6" s="18">
        <v>0</v>
      </c>
      <c r="AF6" s="36" t="s">
        <v>447</v>
      </c>
      <c r="AG6" s="18">
        <f t="shared" si="5"/>
        <v>1</v>
      </c>
      <c r="AH6" s="56" t="s">
        <v>310</v>
      </c>
      <c r="AI6" s="18">
        <f>AI$4</f>
        <v>1</v>
      </c>
      <c r="AJ6" s="36" t="s">
        <v>188</v>
      </c>
      <c r="AK6" s="18">
        <f>AK$4</f>
        <v>1</v>
      </c>
      <c r="AL6" s="36" t="s">
        <v>448</v>
      </c>
      <c r="AM6" s="18">
        <f t="shared" si="6"/>
        <v>1</v>
      </c>
      <c r="AN6" s="36" t="s">
        <v>294</v>
      </c>
      <c r="AO6" s="18">
        <f t="shared" si="7"/>
        <v>1</v>
      </c>
      <c r="AP6" s="36" t="s">
        <v>194</v>
      </c>
      <c r="AQ6" s="18">
        <f>AQ$4</f>
        <v>1</v>
      </c>
      <c r="AR6" s="36" t="s">
        <v>449</v>
      </c>
      <c r="AS6" s="18">
        <f>AS$4</f>
        <v>1</v>
      </c>
      <c r="AT6" s="36" t="s">
        <v>450</v>
      </c>
      <c r="AU6" s="18">
        <f t="shared" si="8"/>
        <v>1</v>
      </c>
      <c r="AV6" s="36" t="s">
        <v>451</v>
      </c>
      <c r="AW6" s="18">
        <f t="shared" si="9"/>
        <v>1</v>
      </c>
      <c r="AX6" s="36" t="s">
        <v>452</v>
      </c>
      <c r="AY6" s="18">
        <f>AY$4</f>
        <v>1</v>
      </c>
      <c r="AZ6" s="36" t="s">
        <v>17</v>
      </c>
      <c r="BA6" s="18">
        <v>0</v>
      </c>
      <c r="BB6" s="36" t="s">
        <v>453</v>
      </c>
      <c r="BC6" s="18">
        <f t="shared" si="10"/>
        <v>1</v>
      </c>
      <c r="BD6" s="36" t="s">
        <v>454</v>
      </c>
      <c r="BE6" s="18">
        <f t="shared" si="11"/>
        <v>1</v>
      </c>
      <c r="BF6" s="36" t="s">
        <v>455</v>
      </c>
      <c r="BG6" s="18">
        <f>BG$4</f>
        <v>1</v>
      </c>
      <c r="BH6" s="36" t="s">
        <v>456</v>
      </c>
      <c r="BI6" s="18">
        <f>BI$4</f>
        <v>1</v>
      </c>
      <c r="BJ6" s="36" t="s">
        <v>17</v>
      </c>
      <c r="BK6" s="18">
        <v>0</v>
      </c>
      <c r="BL6" s="36" t="s">
        <v>457</v>
      </c>
      <c r="BM6" s="18">
        <f>BM$4</f>
        <v>1</v>
      </c>
      <c r="BN6" s="36" t="s">
        <v>458</v>
      </c>
      <c r="BO6" s="18">
        <v>0</v>
      </c>
      <c r="BP6" s="36" t="s">
        <v>459</v>
      </c>
      <c r="BQ6" s="18">
        <v>0</v>
      </c>
    </row>
    <row r="7" spans="1:69" s="15" customFormat="1" ht="243.6">
      <c r="A7" s="45"/>
      <c r="B7" s="16" t="s">
        <v>54</v>
      </c>
      <c r="C7" s="17">
        <f t="shared" si="0"/>
        <v>39</v>
      </c>
      <c r="D7" s="32"/>
      <c r="E7" s="18">
        <f t="shared" si="12"/>
        <v>19</v>
      </c>
      <c r="F7" s="31" t="s">
        <v>579</v>
      </c>
      <c r="G7" s="18">
        <f t="shared" si="13"/>
        <v>3</v>
      </c>
      <c r="H7" s="47" t="s">
        <v>631</v>
      </c>
      <c r="I7" s="18">
        <v>1</v>
      </c>
      <c r="J7" s="31" t="s">
        <v>620</v>
      </c>
      <c r="K7" s="18">
        <f>-1+1</f>
        <v>0</v>
      </c>
      <c r="L7" s="48" t="s">
        <v>580</v>
      </c>
      <c r="M7" s="18">
        <f>1</f>
        <v>1</v>
      </c>
      <c r="N7" s="47" t="s">
        <v>581</v>
      </c>
      <c r="O7" s="18">
        <f>O$4</f>
        <v>3</v>
      </c>
      <c r="P7" s="32" t="s">
        <v>243</v>
      </c>
      <c r="Q7" s="18">
        <f>Q$4</f>
        <v>3</v>
      </c>
      <c r="R7" s="49" t="s">
        <v>582</v>
      </c>
      <c r="S7" s="18">
        <f>S$4</f>
        <v>3</v>
      </c>
      <c r="T7" s="47" t="s">
        <v>583</v>
      </c>
      <c r="U7" s="18">
        <f>U$4</f>
        <v>3</v>
      </c>
      <c r="V7" s="31" t="s">
        <v>176</v>
      </c>
      <c r="W7" s="18">
        <f t="shared" si="3"/>
        <v>3</v>
      </c>
      <c r="X7" s="36" t="s">
        <v>273</v>
      </c>
      <c r="Y7" s="18">
        <f t="shared" si="4"/>
        <v>1</v>
      </c>
      <c r="Z7" s="36" t="s">
        <v>17</v>
      </c>
      <c r="AA7" s="18">
        <v>0</v>
      </c>
      <c r="AB7" s="36" t="s">
        <v>181</v>
      </c>
      <c r="AC7" s="18">
        <f>AC$4</f>
        <v>1</v>
      </c>
      <c r="AD7" s="56" t="s">
        <v>569</v>
      </c>
      <c r="AE7" s="18">
        <f>AE$4</f>
        <v>1</v>
      </c>
      <c r="AF7" s="36" t="s">
        <v>570</v>
      </c>
      <c r="AG7" s="18">
        <f t="shared" si="5"/>
        <v>1</v>
      </c>
      <c r="AH7" s="36" t="s">
        <v>310</v>
      </c>
      <c r="AI7" s="18">
        <f>AI$4</f>
        <v>1</v>
      </c>
      <c r="AJ7" s="36" t="s">
        <v>571</v>
      </c>
      <c r="AK7" s="18">
        <f>AK$4</f>
        <v>1</v>
      </c>
      <c r="AL7" s="36" t="s">
        <v>572</v>
      </c>
      <c r="AM7" s="18">
        <f t="shared" si="6"/>
        <v>1</v>
      </c>
      <c r="AN7" s="36" t="s">
        <v>192</v>
      </c>
      <c r="AO7" s="18">
        <f t="shared" si="7"/>
        <v>1</v>
      </c>
      <c r="AP7" s="36" t="s">
        <v>194</v>
      </c>
      <c r="AQ7" s="18">
        <f>AQ$4</f>
        <v>1</v>
      </c>
      <c r="AR7" s="36" t="s">
        <v>573</v>
      </c>
      <c r="AS7" s="18">
        <f>AS$4</f>
        <v>1</v>
      </c>
      <c r="AT7" s="36" t="s">
        <v>256</v>
      </c>
      <c r="AU7" s="18">
        <f t="shared" si="8"/>
        <v>1</v>
      </c>
      <c r="AV7" s="36" t="s">
        <v>574</v>
      </c>
      <c r="AW7" s="18">
        <f t="shared" si="9"/>
        <v>1</v>
      </c>
      <c r="AX7" s="36" t="s">
        <v>202</v>
      </c>
      <c r="AY7" s="18">
        <f>AY$4</f>
        <v>1</v>
      </c>
      <c r="AZ7" s="36" t="s">
        <v>205</v>
      </c>
      <c r="BA7" s="18">
        <f>BA$4</f>
        <v>1</v>
      </c>
      <c r="BB7" s="36" t="s">
        <v>575</v>
      </c>
      <c r="BC7" s="18">
        <f t="shared" si="10"/>
        <v>1</v>
      </c>
      <c r="BD7" s="36" t="s">
        <v>576</v>
      </c>
      <c r="BE7" s="18">
        <f t="shared" si="11"/>
        <v>1</v>
      </c>
      <c r="BF7" s="36" t="s">
        <v>455</v>
      </c>
      <c r="BG7" s="18">
        <f>BG$4</f>
        <v>1</v>
      </c>
      <c r="BH7" s="36" t="s">
        <v>364</v>
      </c>
      <c r="BI7" s="18">
        <f>BI$4</f>
        <v>1</v>
      </c>
      <c r="BJ7" s="36" t="s">
        <v>316</v>
      </c>
      <c r="BK7" s="18">
        <f>BK$4</f>
        <v>1</v>
      </c>
      <c r="BL7" s="36" t="s">
        <v>508</v>
      </c>
      <c r="BM7" s="18">
        <f>BM$4</f>
        <v>1</v>
      </c>
      <c r="BN7" s="36" t="s">
        <v>577</v>
      </c>
      <c r="BO7" s="18">
        <f>BO$4</f>
        <v>1</v>
      </c>
      <c r="BP7" s="36" t="s">
        <v>578</v>
      </c>
      <c r="BQ7" s="18">
        <f>BQ$4</f>
        <v>1</v>
      </c>
    </row>
    <row r="8" spans="1:69" s="15" customFormat="1" ht="67.2">
      <c r="A8" s="45"/>
      <c r="B8" s="16" t="s">
        <v>55</v>
      </c>
      <c r="C8" s="17">
        <f t="shared" si="0"/>
        <v>24</v>
      </c>
      <c r="D8" s="32"/>
      <c r="E8" s="18">
        <f t="shared" ref="E8" si="14">Y8+AA8+AC8+AE8+AG8+AI8+AK8+AM8+AO8+AQ8+AS8+AU8+AW8+AY8+BA8+BC8+BE8+BG8+BI8+BK8</f>
        <v>15</v>
      </c>
      <c r="F8" s="31" t="s">
        <v>482</v>
      </c>
      <c r="G8" s="18">
        <f t="shared" ref="G8" si="15">BM8+BO8+BQ8</f>
        <v>3</v>
      </c>
      <c r="H8" s="58" t="s">
        <v>485</v>
      </c>
      <c r="I8" s="43">
        <f>I$4/2</f>
        <v>2</v>
      </c>
      <c r="J8" s="31" t="s">
        <v>486</v>
      </c>
      <c r="K8" s="18">
        <f>1-1+1</f>
        <v>1</v>
      </c>
      <c r="L8" s="32" t="s">
        <v>487</v>
      </c>
      <c r="M8" s="18">
        <v>0</v>
      </c>
      <c r="N8" s="31" t="s">
        <v>488</v>
      </c>
      <c r="O8" s="18">
        <v>0</v>
      </c>
      <c r="P8" s="32" t="s">
        <v>489</v>
      </c>
      <c r="Q8" s="18">
        <v>0</v>
      </c>
      <c r="R8" s="49" t="s">
        <v>490</v>
      </c>
      <c r="S8" s="18">
        <v>0</v>
      </c>
      <c r="T8" s="31" t="s">
        <v>491</v>
      </c>
      <c r="U8" s="18">
        <v>0</v>
      </c>
      <c r="V8" s="31" t="s">
        <v>176</v>
      </c>
      <c r="W8" s="18">
        <f t="shared" si="3"/>
        <v>3</v>
      </c>
      <c r="X8" s="36" t="s">
        <v>467</v>
      </c>
      <c r="Y8" s="18">
        <f t="shared" si="4"/>
        <v>1</v>
      </c>
      <c r="Z8" s="36" t="s">
        <v>179</v>
      </c>
      <c r="AA8" s="18">
        <f>AA$4</f>
        <v>1</v>
      </c>
      <c r="AB8" s="36" t="s">
        <v>17</v>
      </c>
      <c r="AC8" s="18">
        <v>0</v>
      </c>
      <c r="AD8" s="36" t="s">
        <v>468</v>
      </c>
      <c r="AE8" s="18">
        <v>0</v>
      </c>
      <c r="AF8" s="36" t="s">
        <v>185</v>
      </c>
      <c r="AG8" s="18">
        <f t="shared" si="5"/>
        <v>1</v>
      </c>
      <c r="AH8" s="36" t="s">
        <v>469</v>
      </c>
      <c r="AI8" s="18">
        <v>0</v>
      </c>
      <c r="AJ8" s="36" t="s">
        <v>470</v>
      </c>
      <c r="AK8" s="18">
        <f>AK$4</f>
        <v>1</v>
      </c>
      <c r="AL8" s="36" t="s">
        <v>471</v>
      </c>
      <c r="AM8" s="18">
        <f t="shared" si="6"/>
        <v>1</v>
      </c>
      <c r="AN8" s="36" t="s">
        <v>472</v>
      </c>
      <c r="AO8" s="18">
        <f t="shared" si="7"/>
        <v>1</v>
      </c>
      <c r="AP8" s="56" t="s">
        <v>473</v>
      </c>
      <c r="AQ8" s="18">
        <f>AQ$4</f>
        <v>1</v>
      </c>
      <c r="AR8" s="36" t="s">
        <v>474</v>
      </c>
      <c r="AS8" s="18">
        <f>AS$4</f>
        <v>1</v>
      </c>
      <c r="AT8" s="36" t="s">
        <v>475</v>
      </c>
      <c r="AU8" s="18">
        <f t="shared" si="8"/>
        <v>1</v>
      </c>
      <c r="AV8" s="36" t="s">
        <v>476</v>
      </c>
      <c r="AW8" s="18">
        <f t="shared" si="9"/>
        <v>1</v>
      </c>
      <c r="AX8" s="36" t="s">
        <v>477</v>
      </c>
      <c r="AY8" s="18">
        <f>AY$4</f>
        <v>1</v>
      </c>
      <c r="AZ8" s="36" t="s">
        <v>17</v>
      </c>
      <c r="BA8" s="18">
        <v>0</v>
      </c>
      <c r="BB8" s="36" t="s">
        <v>478</v>
      </c>
      <c r="BC8" s="18">
        <f t="shared" si="10"/>
        <v>1</v>
      </c>
      <c r="BD8" s="36" t="s">
        <v>479</v>
      </c>
      <c r="BE8" s="18">
        <f t="shared" si="11"/>
        <v>1</v>
      </c>
      <c r="BF8" s="36" t="s">
        <v>480</v>
      </c>
      <c r="BG8" s="18">
        <v>0</v>
      </c>
      <c r="BH8" s="36" t="s">
        <v>364</v>
      </c>
      <c r="BI8" s="18">
        <f>BI$4</f>
        <v>1</v>
      </c>
      <c r="BJ8" s="36" t="s">
        <v>481</v>
      </c>
      <c r="BK8" s="18">
        <f>BK$4</f>
        <v>1</v>
      </c>
      <c r="BL8" s="36" t="s">
        <v>483</v>
      </c>
      <c r="BM8" s="18">
        <f>BM$4</f>
        <v>1</v>
      </c>
      <c r="BN8" s="36" t="s">
        <v>484</v>
      </c>
      <c r="BO8" s="18">
        <f>BO$4</f>
        <v>1</v>
      </c>
      <c r="BP8" s="36" t="s">
        <v>301</v>
      </c>
      <c r="BQ8" s="18">
        <f>BQ$4</f>
        <v>1</v>
      </c>
    </row>
    <row r="9" spans="1:69" s="15" customFormat="1" ht="84">
      <c r="A9" s="45"/>
      <c r="B9" s="16" t="s">
        <v>56</v>
      </c>
      <c r="C9" s="17">
        <f t="shared" si="0"/>
        <v>16</v>
      </c>
      <c r="D9" s="32"/>
      <c r="E9" s="18">
        <f t="shared" ref="E9" si="16">Y9+AA9+AC9+AE9+AG9+AI9+AK9+AM9+AO9+AQ9+AS9+AU9+AW9+AY9+BA9+BC9+BE9+BG9+BI9+BK9</f>
        <v>9</v>
      </c>
      <c r="F9" s="31" t="s">
        <v>17</v>
      </c>
      <c r="G9" s="18">
        <f t="shared" ref="G9" si="17">BM9+BO9+BQ9</f>
        <v>0</v>
      </c>
      <c r="H9" s="47" t="s">
        <v>350</v>
      </c>
      <c r="I9" s="18">
        <v>0</v>
      </c>
      <c r="J9" s="31" t="s">
        <v>351</v>
      </c>
      <c r="K9" s="18">
        <f>1</f>
        <v>1</v>
      </c>
      <c r="L9" s="32" t="s">
        <v>352</v>
      </c>
      <c r="M9" s="18">
        <v>0</v>
      </c>
      <c r="N9" s="31" t="s">
        <v>353</v>
      </c>
      <c r="O9" s="18">
        <v>0</v>
      </c>
      <c r="P9" s="32" t="s">
        <v>354</v>
      </c>
      <c r="Q9" s="18">
        <v>0</v>
      </c>
      <c r="R9" s="32" t="s">
        <v>355</v>
      </c>
      <c r="S9" s="18">
        <v>0</v>
      </c>
      <c r="T9" s="31" t="s">
        <v>272</v>
      </c>
      <c r="U9" s="18">
        <f>U$4</f>
        <v>3</v>
      </c>
      <c r="V9" s="31" t="s">
        <v>176</v>
      </c>
      <c r="W9" s="18">
        <f t="shared" si="3"/>
        <v>3</v>
      </c>
      <c r="X9" s="36" t="s">
        <v>329</v>
      </c>
      <c r="Y9" s="18">
        <f t="shared" si="4"/>
        <v>1</v>
      </c>
      <c r="Z9" s="36" t="s">
        <v>330</v>
      </c>
      <c r="AA9" s="18">
        <v>0</v>
      </c>
      <c r="AB9" s="36" t="s">
        <v>331</v>
      </c>
      <c r="AC9" s="18">
        <v>0</v>
      </c>
      <c r="AD9" s="36" t="s">
        <v>332</v>
      </c>
      <c r="AE9" s="18">
        <v>0</v>
      </c>
      <c r="AF9" s="36" t="s">
        <v>333</v>
      </c>
      <c r="AG9" s="18">
        <f t="shared" si="5"/>
        <v>1</v>
      </c>
      <c r="AH9" s="36" t="s">
        <v>334</v>
      </c>
      <c r="AI9" s="18">
        <v>0</v>
      </c>
      <c r="AJ9" s="36" t="s">
        <v>335</v>
      </c>
      <c r="AK9" s="18">
        <v>0</v>
      </c>
      <c r="AL9" s="36" t="s">
        <v>336</v>
      </c>
      <c r="AM9" s="18">
        <f t="shared" si="6"/>
        <v>1</v>
      </c>
      <c r="AN9" s="56" t="s">
        <v>192</v>
      </c>
      <c r="AO9" s="18">
        <f t="shared" si="7"/>
        <v>1</v>
      </c>
      <c r="AP9" s="36" t="s">
        <v>337</v>
      </c>
      <c r="AQ9" s="18">
        <v>0</v>
      </c>
      <c r="AR9" s="36" t="s">
        <v>338</v>
      </c>
      <c r="AS9" s="18">
        <v>0</v>
      </c>
      <c r="AT9" s="36" t="s">
        <v>339</v>
      </c>
      <c r="AU9" s="18">
        <f t="shared" si="8"/>
        <v>1</v>
      </c>
      <c r="AV9" s="36" t="s">
        <v>340</v>
      </c>
      <c r="AW9" s="18">
        <f t="shared" si="9"/>
        <v>1</v>
      </c>
      <c r="AX9" s="36" t="s">
        <v>341</v>
      </c>
      <c r="AY9" s="18">
        <v>0</v>
      </c>
      <c r="AZ9" s="36" t="s">
        <v>342</v>
      </c>
      <c r="BA9" s="18">
        <f>BA$4</f>
        <v>1</v>
      </c>
      <c r="BB9" s="36" t="s">
        <v>343</v>
      </c>
      <c r="BC9" s="18">
        <f t="shared" si="10"/>
        <v>1</v>
      </c>
      <c r="BD9" s="36" t="s">
        <v>208</v>
      </c>
      <c r="BE9" s="18">
        <f t="shared" si="11"/>
        <v>1</v>
      </c>
      <c r="BF9" s="36" t="s">
        <v>344</v>
      </c>
      <c r="BG9" s="18">
        <v>0</v>
      </c>
      <c r="BH9" s="36" t="s">
        <v>345</v>
      </c>
      <c r="BI9" s="18">
        <v>0</v>
      </c>
      <c r="BJ9" s="36" t="s">
        <v>346</v>
      </c>
      <c r="BK9" s="18">
        <v>0</v>
      </c>
      <c r="BL9" s="36" t="s">
        <v>347</v>
      </c>
      <c r="BM9" s="18">
        <v>0</v>
      </c>
      <c r="BN9" s="36" t="s">
        <v>348</v>
      </c>
      <c r="BO9" s="18">
        <v>0</v>
      </c>
      <c r="BP9" s="36" t="s">
        <v>349</v>
      </c>
      <c r="BQ9" s="18">
        <v>0</v>
      </c>
    </row>
    <row r="10" spans="1:69" s="15" customFormat="1" ht="109.2">
      <c r="A10" s="45"/>
      <c r="B10" s="16" t="s">
        <v>57</v>
      </c>
      <c r="C10" s="17">
        <f t="shared" si="0"/>
        <v>26</v>
      </c>
      <c r="D10" s="32"/>
      <c r="E10" s="18">
        <f t="shared" ref="E10:E13" si="18">Y10+AA10+AC10+AE10+AG10+AI10+AK10+AM10+AO10+AQ10+AS10+AU10+AW10+AY10+BA10+BC10+BE10+BG10+BI10+BK10</f>
        <v>16</v>
      </c>
      <c r="F10" s="31" t="s">
        <v>320</v>
      </c>
      <c r="G10" s="37">
        <f>BM10+BO10+BQ10+1</f>
        <v>3</v>
      </c>
      <c r="H10" s="47" t="s">
        <v>282</v>
      </c>
      <c r="I10" s="18">
        <v>0</v>
      </c>
      <c r="J10" s="31" t="s">
        <v>283</v>
      </c>
      <c r="K10" s="18">
        <f>1</f>
        <v>1</v>
      </c>
      <c r="L10" s="32">
        <v>6</v>
      </c>
      <c r="M10" s="18">
        <v>0</v>
      </c>
      <c r="N10" s="31" t="s">
        <v>284</v>
      </c>
      <c r="O10" s="18">
        <v>0</v>
      </c>
      <c r="P10" s="32" t="s">
        <v>285</v>
      </c>
      <c r="Q10" s="18">
        <v>0</v>
      </c>
      <c r="R10" s="32" t="s">
        <v>17</v>
      </c>
      <c r="S10" s="18">
        <v>0</v>
      </c>
      <c r="T10" s="31" t="s">
        <v>286</v>
      </c>
      <c r="U10" s="18">
        <f>U$4</f>
        <v>3</v>
      </c>
      <c r="V10" s="31" t="s">
        <v>176</v>
      </c>
      <c r="W10" s="18">
        <f t="shared" si="3"/>
        <v>3</v>
      </c>
      <c r="X10" s="36" t="s">
        <v>273</v>
      </c>
      <c r="Y10" s="18">
        <f t="shared" si="4"/>
        <v>1</v>
      </c>
      <c r="Z10" s="36" t="s">
        <v>179</v>
      </c>
      <c r="AA10" s="18">
        <f>AA$4</f>
        <v>1</v>
      </c>
      <c r="AB10" s="36" t="s">
        <v>274</v>
      </c>
      <c r="AC10" s="18">
        <f>AC$4</f>
        <v>1</v>
      </c>
      <c r="AD10" s="51" t="s">
        <v>17</v>
      </c>
      <c r="AE10" s="18">
        <v>0</v>
      </c>
      <c r="AF10" s="36" t="s">
        <v>185</v>
      </c>
      <c r="AG10" s="18">
        <f t="shared" si="5"/>
        <v>1</v>
      </c>
      <c r="AH10" s="36" t="s">
        <v>227</v>
      </c>
      <c r="AI10" s="18">
        <f>AI$4</f>
        <v>1</v>
      </c>
      <c r="AJ10" s="36" t="s">
        <v>275</v>
      </c>
      <c r="AK10" s="18">
        <f>AK$4</f>
        <v>1</v>
      </c>
      <c r="AL10" s="36" t="s">
        <v>276</v>
      </c>
      <c r="AM10" s="18">
        <f t="shared" si="6"/>
        <v>1</v>
      </c>
      <c r="AN10" s="36" t="s">
        <v>192</v>
      </c>
      <c r="AO10" s="18">
        <f t="shared" si="7"/>
        <v>1</v>
      </c>
      <c r="AP10" s="36" t="s">
        <v>194</v>
      </c>
      <c r="AQ10" s="18">
        <f>AQ$4</f>
        <v>1</v>
      </c>
      <c r="AR10" s="36" t="s">
        <v>196</v>
      </c>
      <c r="AS10" s="18">
        <f>AS$4</f>
        <v>1</v>
      </c>
      <c r="AT10" s="36" t="s">
        <v>277</v>
      </c>
      <c r="AU10" s="18">
        <f t="shared" si="8"/>
        <v>1</v>
      </c>
      <c r="AV10" s="36" t="s">
        <v>200</v>
      </c>
      <c r="AW10" s="18">
        <f t="shared" si="9"/>
        <v>1</v>
      </c>
      <c r="AX10" s="56" t="s">
        <v>278</v>
      </c>
      <c r="AY10" s="18">
        <f>AY$4</f>
        <v>1</v>
      </c>
      <c r="AZ10" s="51" t="s">
        <v>17</v>
      </c>
      <c r="BA10" s="18">
        <v>0</v>
      </c>
      <c r="BB10" s="36" t="s">
        <v>207</v>
      </c>
      <c r="BC10" s="18">
        <f t="shared" si="10"/>
        <v>1</v>
      </c>
      <c r="BD10" s="36" t="s">
        <v>209</v>
      </c>
      <c r="BE10" s="18">
        <f t="shared" si="11"/>
        <v>1</v>
      </c>
      <c r="BF10" s="51" t="s">
        <v>17</v>
      </c>
      <c r="BG10" s="18">
        <v>0</v>
      </c>
      <c r="BH10" s="36" t="s">
        <v>211</v>
      </c>
      <c r="BI10" s="18">
        <f>BI$4</f>
        <v>1</v>
      </c>
      <c r="BJ10" s="51" t="s">
        <v>17</v>
      </c>
      <c r="BK10" s="18">
        <v>0</v>
      </c>
      <c r="BL10" s="36" t="s">
        <v>280</v>
      </c>
      <c r="BM10" s="18">
        <f>BM$4</f>
        <v>1</v>
      </c>
      <c r="BN10" s="36" t="s">
        <v>281</v>
      </c>
      <c r="BO10" s="18">
        <f>BO$4</f>
        <v>1</v>
      </c>
      <c r="BP10" s="36" t="s">
        <v>279</v>
      </c>
      <c r="BQ10" s="18">
        <v>0</v>
      </c>
    </row>
    <row r="11" spans="1:69" s="15" customFormat="1" ht="50.4">
      <c r="A11" s="45"/>
      <c r="B11" s="16" t="s">
        <v>58</v>
      </c>
      <c r="C11" s="17">
        <f t="shared" si="0"/>
        <v>29</v>
      </c>
      <c r="D11" s="32"/>
      <c r="E11" s="18">
        <f t="shared" si="18"/>
        <v>17</v>
      </c>
      <c r="F11" s="53" t="s">
        <v>280</v>
      </c>
      <c r="G11" s="37">
        <f>BM11+BO11+BQ11+1</f>
        <v>2</v>
      </c>
      <c r="H11" s="47" t="s">
        <v>368</v>
      </c>
      <c r="I11" s="18">
        <v>0</v>
      </c>
      <c r="J11" s="47" t="s">
        <v>369</v>
      </c>
      <c r="K11" s="18">
        <f>1-1+1</f>
        <v>1</v>
      </c>
      <c r="L11" s="32">
        <v>7</v>
      </c>
      <c r="M11" s="18">
        <v>0</v>
      </c>
      <c r="N11" s="31" t="s">
        <v>370</v>
      </c>
      <c r="O11" s="18">
        <v>0</v>
      </c>
      <c r="P11" s="32" t="s">
        <v>371</v>
      </c>
      <c r="Q11" s="18">
        <v>0</v>
      </c>
      <c r="R11" s="32" t="s">
        <v>372</v>
      </c>
      <c r="S11" s="18">
        <f>S$4</f>
        <v>3</v>
      </c>
      <c r="T11" s="31" t="s">
        <v>373</v>
      </c>
      <c r="U11" s="18">
        <f>U$4</f>
        <v>3</v>
      </c>
      <c r="V11" s="31" t="s">
        <v>176</v>
      </c>
      <c r="W11" s="18">
        <f t="shared" si="3"/>
        <v>3</v>
      </c>
      <c r="X11" s="36" t="s">
        <v>356</v>
      </c>
      <c r="Y11" s="18">
        <f t="shared" si="4"/>
        <v>1</v>
      </c>
      <c r="Z11" s="36" t="s">
        <v>357</v>
      </c>
      <c r="AA11" s="18">
        <v>0</v>
      </c>
      <c r="AB11" s="36" t="s">
        <v>289</v>
      </c>
      <c r="AC11" s="18">
        <f>AC$4</f>
        <v>1</v>
      </c>
      <c r="AD11" s="36" t="s">
        <v>358</v>
      </c>
      <c r="AE11" s="18">
        <v>0</v>
      </c>
      <c r="AF11" s="56" t="s">
        <v>185</v>
      </c>
      <c r="AG11" s="18">
        <f t="shared" si="5"/>
        <v>1</v>
      </c>
      <c r="AH11" s="36" t="s">
        <v>359</v>
      </c>
      <c r="AI11" s="18">
        <f>AI$4</f>
        <v>1</v>
      </c>
      <c r="AJ11" s="36" t="s">
        <v>188</v>
      </c>
      <c r="AK11" s="18">
        <f>AK$4</f>
        <v>1</v>
      </c>
      <c r="AL11" s="36" t="s">
        <v>360</v>
      </c>
      <c r="AM11" s="18">
        <f t="shared" si="6"/>
        <v>1</v>
      </c>
      <c r="AN11" s="36" t="s">
        <v>254</v>
      </c>
      <c r="AO11" s="18">
        <f t="shared" si="7"/>
        <v>1</v>
      </c>
      <c r="AP11" s="36" t="s">
        <v>194</v>
      </c>
      <c r="AQ11" s="18">
        <f>AQ$4</f>
        <v>1</v>
      </c>
      <c r="AR11" s="36" t="s">
        <v>255</v>
      </c>
      <c r="AS11" s="18">
        <f>AS$4</f>
        <v>1</v>
      </c>
      <c r="AT11" s="36" t="s">
        <v>256</v>
      </c>
      <c r="AU11" s="18">
        <f t="shared" si="8"/>
        <v>1</v>
      </c>
      <c r="AV11" s="36" t="s">
        <v>361</v>
      </c>
      <c r="AW11" s="18">
        <f t="shared" si="9"/>
        <v>1</v>
      </c>
      <c r="AX11" s="36" t="s">
        <v>202</v>
      </c>
      <c r="AY11" s="18">
        <f>AY$4</f>
        <v>1</v>
      </c>
      <c r="AZ11" s="36" t="s">
        <v>204</v>
      </c>
      <c r="BA11" s="18">
        <f>BA$4</f>
        <v>1</v>
      </c>
      <c r="BB11" s="36" t="s">
        <v>362</v>
      </c>
      <c r="BC11" s="18">
        <f t="shared" si="10"/>
        <v>1</v>
      </c>
      <c r="BD11" s="36" t="s">
        <v>261</v>
      </c>
      <c r="BE11" s="18">
        <f t="shared" si="11"/>
        <v>1</v>
      </c>
      <c r="BF11" s="36" t="s">
        <v>363</v>
      </c>
      <c r="BG11" s="18">
        <v>0</v>
      </c>
      <c r="BH11" s="36" t="s">
        <v>364</v>
      </c>
      <c r="BI11" s="18">
        <f>BI$4</f>
        <v>1</v>
      </c>
      <c r="BJ11" s="36" t="s">
        <v>365</v>
      </c>
      <c r="BK11" s="18">
        <f>BK$4</f>
        <v>1</v>
      </c>
      <c r="BL11" s="36" t="s">
        <v>280</v>
      </c>
      <c r="BM11" s="18">
        <f>BM$4</f>
        <v>1</v>
      </c>
      <c r="BN11" s="36" t="s">
        <v>366</v>
      </c>
      <c r="BO11" s="18">
        <v>0</v>
      </c>
      <c r="BP11" s="36" t="s">
        <v>367</v>
      </c>
      <c r="BQ11" s="18">
        <v>0</v>
      </c>
    </row>
    <row r="12" spans="1:69" s="15" customFormat="1" ht="50.4">
      <c r="A12" s="45"/>
      <c r="B12" s="16" t="s">
        <v>59</v>
      </c>
      <c r="C12" s="17">
        <f t="shared" si="0"/>
        <v>35</v>
      </c>
      <c r="D12" s="32"/>
      <c r="E12" s="18">
        <f t="shared" si="18"/>
        <v>17</v>
      </c>
      <c r="F12" s="31" t="s">
        <v>511</v>
      </c>
      <c r="G12" s="18">
        <f t="shared" ref="G12:G13" si="19">BM12+BO12+BQ12</f>
        <v>3</v>
      </c>
      <c r="H12" s="47" t="s">
        <v>512</v>
      </c>
      <c r="I12" s="18">
        <f>I$4</f>
        <v>4</v>
      </c>
      <c r="J12" s="31" t="s">
        <v>513</v>
      </c>
      <c r="K12" s="18">
        <f>1</f>
        <v>1</v>
      </c>
      <c r="L12" s="32">
        <v>103</v>
      </c>
      <c r="M12" s="18">
        <f>M$4</f>
        <v>3</v>
      </c>
      <c r="N12" s="31" t="s">
        <v>514</v>
      </c>
      <c r="O12" s="18">
        <v>0</v>
      </c>
      <c r="P12" s="32" t="s">
        <v>616</v>
      </c>
      <c r="Q12" s="43">
        <v>1</v>
      </c>
      <c r="R12" s="57" t="s">
        <v>515</v>
      </c>
      <c r="S12" s="18">
        <v>0</v>
      </c>
      <c r="T12" s="31" t="s">
        <v>516</v>
      </c>
      <c r="U12" s="18">
        <f>U$4</f>
        <v>3</v>
      </c>
      <c r="V12" s="31" t="s">
        <v>176</v>
      </c>
      <c r="W12" s="18">
        <f t="shared" si="3"/>
        <v>3</v>
      </c>
      <c r="X12" s="36" t="s">
        <v>492</v>
      </c>
      <c r="Y12" s="18">
        <f t="shared" si="4"/>
        <v>1</v>
      </c>
      <c r="Z12" s="36" t="s">
        <v>493</v>
      </c>
      <c r="AA12" s="18">
        <f>AA$4</f>
        <v>1</v>
      </c>
      <c r="AB12" s="46" t="s">
        <v>494</v>
      </c>
      <c r="AC12" s="43">
        <f>AC$4</f>
        <v>1</v>
      </c>
      <c r="AD12" s="36" t="s">
        <v>495</v>
      </c>
      <c r="AE12" s="18">
        <v>0</v>
      </c>
      <c r="AF12" s="36" t="s">
        <v>496</v>
      </c>
      <c r="AG12" s="18">
        <f t="shared" si="5"/>
        <v>1</v>
      </c>
      <c r="AH12" s="36" t="s">
        <v>359</v>
      </c>
      <c r="AI12" s="18">
        <f>AI$4</f>
        <v>1</v>
      </c>
      <c r="AJ12" s="36" t="s">
        <v>497</v>
      </c>
      <c r="AK12" s="18">
        <f>AK$4</f>
        <v>1</v>
      </c>
      <c r="AL12" s="36" t="s">
        <v>498</v>
      </c>
      <c r="AM12" s="18">
        <f t="shared" si="6"/>
        <v>1</v>
      </c>
      <c r="AN12" s="36" t="s">
        <v>499</v>
      </c>
      <c r="AO12" s="18">
        <f t="shared" si="7"/>
        <v>1</v>
      </c>
      <c r="AP12" s="36" t="s">
        <v>380</v>
      </c>
      <c r="AQ12" s="18">
        <f>AQ$4</f>
        <v>1</v>
      </c>
      <c r="AR12" s="36" t="s">
        <v>500</v>
      </c>
      <c r="AS12" s="18">
        <f>AS$4</f>
        <v>1</v>
      </c>
      <c r="AT12" s="36" t="s">
        <v>501</v>
      </c>
      <c r="AU12" s="18">
        <f t="shared" si="8"/>
        <v>1</v>
      </c>
      <c r="AV12" s="36" t="s">
        <v>502</v>
      </c>
      <c r="AW12" s="18">
        <f t="shared" si="9"/>
        <v>1</v>
      </c>
      <c r="AX12" s="36" t="s">
        <v>503</v>
      </c>
      <c r="AY12" s="18">
        <f>AY$4</f>
        <v>1</v>
      </c>
      <c r="AZ12" s="56" t="s">
        <v>504</v>
      </c>
      <c r="BA12" s="18">
        <f>BA$4</f>
        <v>1</v>
      </c>
      <c r="BB12" s="36" t="s">
        <v>505</v>
      </c>
      <c r="BC12" s="18">
        <f t="shared" si="10"/>
        <v>1</v>
      </c>
      <c r="BD12" s="36" t="s">
        <v>479</v>
      </c>
      <c r="BE12" s="18">
        <f t="shared" si="11"/>
        <v>1</v>
      </c>
      <c r="BF12" s="36" t="s">
        <v>506</v>
      </c>
      <c r="BG12" s="18">
        <v>0</v>
      </c>
      <c r="BH12" s="36" t="s">
        <v>364</v>
      </c>
      <c r="BI12" s="18">
        <f>BI$4</f>
        <v>1</v>
      </c>
      <c r="BJ12" s="36" t="s">
        <v>507</v>
      </c>
      <c r="BK12" s="18">
        <v>0</v>
      </c>
      <c r="BL12" s="36" t="s">
        <v>508</v>
      </c>
      <c r="BM12" s="18">
        <f>BM$4</f>
        <v>1</v>
      </c>
      <c r="BN12" s="36" t="s">
        <v>509</v>
      </c>
      <c r="BO12" s="18">
        <f>BO$4</f>
        <v>1</v>
      </c>
      <c r="BP12" s="36" t="s">
        <v>510</v>
      </c>
      <c r="BQ12" s="18">
        <f>BQ$4</f>
        <v>1</v>
      </c>
    </row>
    <row r="13" spans="1:69" s="15" customFormat="1" ht="84">
      <c r="A13" s="45"/>
      <c r="B13" s="16" t="s">
        <v>60</v>
      </c>
      <c r="C13" s="17">
        <f t="shared" si="0"/>
        <v>4</v>
      </c>
      <c r="D13" s="32"/>
      <c r="E13" s="18">
        <f t="shared" si="18"/>
        <v>3</v>
      </c>
      <c r="F13" s="31" t="s">
        <v>17</v>
      </c>
      <c r="G13" s="18">
        <f t="shared" si="19"/>
        <v>0</v>
      </c>
      <c r="H13" s="47" t="s">
        <v>539</v>
      </c>
      <c r="I13" s="18">
        <v>0</v>
      </c>
      <c r="J13" s="31" t="s">
        <v>540</v>
      </c>
      <c r="K13" s="18">
        <f>-1+1</f>
        <v>0</v>
      </c>
      <c r="L13" s="32" t="s">
        <v>541</v>
      </c>
      <c r="M13" s="18">
        <v>0</v>
      </c>
      <c r="N13" s="31" t="s">
        <v>542</v>
      </c>
      <c r="O13" s="18">
        <v>0</v>
      </c>
      <c r="P13" s="32" t="s">
        <v>543</v>
      </c>
      <c r="Q13" s="18">
        <v>0</v>
      </c>
      <c r="R13" s="49" t="s">
        <v>544</v>
      </c>
      <c r="S13" s="18">
        <v>0</v>
      </c>
      <c r="T13" s="31" t="s">
        <v>545</v>
      </c>
      <c r="U13" s="18">
        <v>1</v>
      </c>
      <c r="V13" s="31" t="s">
        <v>546</v>
      </c>
      <c r="W13" s="18">
        <v>0</v>
      </c>
      <c r="X13" s="36" t="s">
        <v>517</v>
      </c>
      <c r="Y13" s="18">
        <v>0</v>
      </c>
      <c r="Z13" s="36" t="s">
        <v>518</v>
      </c>
      <c r="AA13" s="18">
        <v>0</v>
      </c>
      <c r="AB13" s="36" t="s">
        <v>519</v>
      </c>
      <c r="AC13" s="18">
        <v>0</v>
      </c>
      <c r="AD13" s="36" t="s">
        <v>520</v>
      </c>
      <c r="AE13" s="18">
        <v>0</v>
      </c>
      <c r="AF13" s="36" t="s">
        <v>521</v>
      </c>
      <c r="AG13" s="18">
        <f t="shared" si="5"/>
        <v>1</v>
      </c>
      <c r="AH13" s="36" t="s">
        <v>522</v>
      </c>
      <c r="AI13" s="18">
        <v>0</v>
      </c>
      <c r="AJ13" s="36" t="s">
        <v>523</v>
      </c>
      <c r="AK13" s="18">
        <v>0</v>
      </c>
      <c r="AL13" s="36" t="s">
        <v>524</v>
      </c>
      <c r="AM13" s="18">
        <v>0</v>
      </c>
      <c r="AN13" s="36" t="s">
        <v>525</v>
      </c>
      <c r="AO13" s="18">
        <v>0</v>
      </c>
      <c r="AP13" s="36" t="s">
        <v>526</v>
      </c>
      <c r="AQ13" s="18">
        <v>0</v>
      </c>
      <c r="AR13" s="36" t="s">
        <v>527</v>
      </c>
      <c r="AS13" s="18">
        <v>0</v>
      </c>
      <c r="AT13" s="36" t="s">
        <v>528</v>
      </c>
      <c r="AU13" s="18">
        <v>0</v>
      </c>
      <c r="AV13" s="36" t="s">
        <v>529</v>
      </c>
      <c r="AW13" s="18">
        <v>0</v>
      </c>
      <c r="AX13" s="36" t="s">
        <v>530</v>
      </c>
      <c r="AY13" s="18">
        <v>0</v>
      </c>
      <c r="AZ13" s="36" t="s">
        <v>531</v>
      </c>
      <c r="BA13" s="18">
        <v>0</v>
      </c>
      <c r="BB13" s="36" t="s">
        <v>384</v>
      </c>
      <c r="BC13" s="18">
        <f t="shared" si="10"/>
        <v>1</v>
      </c>
      <c r="BD13" s="56" t="s">
        <v>532</v>
      </c>
      <c r="BE13" s="18">
        <f>BE4</f>
        <v>1</v>
      </c>
      <c r="BF13" s="36" t="s">
        <v>533</v>
      </c>
      <c r="BG13" s="18">
        <v>0</v>
      </c>
      <c r="BH13" s="36" t="s">
        <v>534</v>
      </c>
      <c r="BI13" s="18">
        <v>0</v>
      </c>
      <c r="BJ13" s="36" t="s">
        <v>535</v>
      </c>
      <c r="BK13" s="18">
        <v>0</v>
      </c>
      <c r="BL13" s="36" t="s">
        <v>536</v>
      </c>
      <c r="BM13" s="18">
        <v>0</v>
      </c>
      <c r="BN13" s="36" t="s">
        <v>537</v>
      </c>
      <c r="BO13" s="18">
        <v>0</v>
      </c>
      <c r="BP13" s="36" t="s">
        <v>538</v>
      </c>
      <c r="BQ13" s="18">
        <v>0</v>
      </c>
    </row>
    <row r="14" spans="1:69" s="15" customFormat="1" ht="117.6">
      <c r="A14" s="45"/>
      <c r="B14" s="16" t="s">
        <v>61</v>
      </c>
      <c r="C14" s="17">
        <f t="shared" si="0"/>
        <v>37</v>
      </c>
      <c r="D14" s="32"/>
      <c r="E14" s="18">
        <f t="shared" ref="E14:E15" si="20">Y14+AA14+AC14+AE14+AG14+AI14+AK14+AM14+AO14+AQ14+AS14+AU14+AW14+AY14+BA14+BC14+BE14+BG14+BI14+BK14</f>
        <v>17</v>
      </c>
      <c r="F14" s="31" t="s">
        <v>303</v>
      </c>
      <c r="G14" s="18">
        <f t="shared" ref="G14:G15" si="21">BM14+BO14+BQ14</f>
        <v>3</v>
      </c>
      <c r="H14" s="47" t="s">
        <v>304</v>
      </c>
      <c r="I14" s="18">
        <v>0</v>
      </c>
      <c r="J14" s="31" t="s">
        <v>305</v>
      </c>
      <c r="K14" s="18">
        <f>1-1+1</f>
        <v>1</v>
      </c>
      <c r="L14" s="32" t="s">
        <v>617</v>
      </c>
      <c r="M14" s="18">
        <f>1</f>
        <v>1</v>
      </c>
      <c r="N14" s="31" t="s">
        <v>171</v>
      </c>
      <c r="O14" s="18">
        <f>O$4</f>
        <v>3</v>
      </c>
      <c r="P14" s="32" t="s">
        <v>243</v>
      </c>
      <c r="Q14" s="18">
        <f>Q$4</f>
        <v>3</v>
      </c>
      <c r="R14" s="32" t="s">
        <v>306</v>
      </c>
      <c r="S14" s="18">
        <f>S$4</f>
        <v>3</v>
      </c>
      <c r="T14" s="31" t="s">
        <v>307</v>
      </c>
      <c r="U14" s="18">
        <f>U$4</f>
        <v>3</v>
      </c>
      <c r="V14" s="31" t="s">
        <v>176</v>
      </c>
      <c r="W14" s="18">
        <f>W$4</f>
        <v>3</v>
      </c>
      <c r="X14" s="36" t="s">
        <v>287</v>
      </c>
      <c r="Y14" s="18">
        <f t="shared" ref="Y14:Y21" si="22">Y$4</f>
        <v>1</v>
      </c>
      <c r="Z14" s="36" t="s">
        <v>288</v>
      </c>
      <c r="AA14" s="18">
        <v>0</v>
      </c>
      <c r="AB14" s="36" t="s">
        <v>289</v>
      </c>
      <c r="AC14" s="18">
        <f>AC$4</f>
        <v>1</v>
      </c>
      <c r="AD14" s="36" t="s">
        <v>290</v>
      </c>
      <c r="AE14" s="18">
        <v>0</v>
      </c>
      <c r="AF14" s="36" t="s">
        <v>291</v>
      </c>
      <c r="AG14" s="18">
        <f t="shared" si="5"/>
        <v>1</v>
      </c>
      <c r="AH14" s="36" t="s">
        <v>292</v>
      </c>
      <c r="AI14" s="18">
        <f>AI$4</f>
        <v>1</v>
      </c>
      <c r="AJ14" s="56" t="s">
        <v>188</v>
      </c>
      <c r="AK14" s="18">
        <f>AK$4</f>
        <v>1</v>
      </c>
      <c r="AL14" s="36" t="s">
        <v>293</v>
      </c>
      <c r="AM14" s="18">
        <f>AM$4</f>
        <v>1</v>
      </c>
      <c r="AN14" s="36" t="s">
        <v>294</v>
      </c>
      <c r="AO14" s="18">
        <f t="shared" ref="AO14:AO21" si="23">AO$4</f>
        <v>1</v>
      </c>
      <c r="AP14" s="36" t="s">
        <v>194</v>
      </c>
      <c r="AQ14" s="18">
        <f t="shared" ref="AQ14:AS21" si="24">AQ$4</f>
        <v>1</v>
      </c>
      <c r="AR14" s="36" t="s">
        <v>295</v>
      </c>
      <c r="AS14" s="18">
        <f>AS$4</f>
        <v>1</v>
      </c>
      <c r="AT14" s="36" t="s">
        <v>198</v>
      </c>
      <c r="AU14" s="18">
        <f t="shared" ref="AU14:AU21" si="25">AU$4</f>
        <v>1</v>
      </c>
      <c r="AV14" s="36" t="s">
        <v>296</v>
      </c>
      <c r="AW14" s="18">
        <f>AW$4</f>
        <v>1</v>
      </c>
      <c r="AX14" s="36" t="s">
        <v>202</v>
      </c>
      <c r="AY14" s="18">
        <f t="shared" ref="AY14:AY21" si="26">AY$4</f>
        <v>1</v>
      </c>
      <c r="AZ14" s="36" t="s">
        <v>297</v>
      </c>
      <c r="BA14" s="18">
        <f>BA$4</f>
        <v>1</v>
      </c>
      <c r="BB14" s="36" t="s">
        <v>298</v>
      </c>
      <c r="BC14" s="18">
        <f t="shared" si="10"/>
        <v>1</v>
      </c>
      <c r="BD14" s="36" t="s">
        <v>299</v>
      </c>
      <c r="BE14" s="18">
        <f t="shared" ref="BE14:BE21" si="27">BE$4</f>
        <v>1</v>
      </c>
      <c r="BF14" s="36" t="s">
        <v>300</v>
      </c>
      <c r="BG14" s="18">
        <v>0</v>
      </c>
      <c r="BH14" s="36" t="s">
        <v>211</v>
      </c>
      <c r="BI14" s="18">
        <f>BI$4</f>
        <v>1</v>
      </c>
      <c r="BJ14" s="36" t="s">
        <v>213</v>
      </c>
      <c r="BK14" s="18">
        <f>BK$4</f>
        <v>1</v>
      </c>
      <c r="BL14" s="36" t="s">
        <v>302</v>
      </c>
      <c r="BM14" s="18">
        <f>BM$4</f>
        <v>1</v>
      </c>
      <c r="BN14" s="36" t="s">
        <v>236</v>
      </c>
      <c r="BO14" s="18">
        <f>BO$4</f>
        <v>1</v>
      </c>
      <c r="BP14" s="36" t="s">
        <v>301</v>
      </c>
      <c r="BQ14" s="18">
        <f>BQ$4</f>
        <v>1</v>
      </c>
    </row>
    <row r="15" spans="1:69" s="15" customFormat="1" ht="58.8">
      <c r="A15" s="45"/>
      <c r="B15" s="16" t="s">
        <v>62</v>
      </c>
      <c r="C15" s="17">
        <f t="shared" si="0"/>
        <v>20</v>
      </c>
      <c r="D15" s="32"/>
      <c r="E15" s="18">
        <f t="shared" si="20"/>
        <v>14</v>
      </c>
      <c r="F15" s="36" t="s">
        <v>17</v>
      </c>
      <c r="G15" s="18">
        <f t="shared" si="21"/>
        <v>0</v>
      </c>
      <c r="H15" s="47" t="s">
        <v>599</v>
      </c>
      <c r="I15" s="18">
        <v>0</v>
      </c>
      <c r="J15" s="36" t="s">
        <v>600</v>
      </c>
      <c r="K15" s="18">
        <v>0</v>
      </c>
      <c r="L15" s="32" t="s">
        <v>564</v>
      </c>
      <c r="M15" s="18">
        <v>0</v>
      </c>
      <c r="N15" s="31" t="s">
        <v>171</v>
      </c>
      <c r="O15" s="18">
        <f>O$4</f>
        <v>3</v>
      </c>
      <c r="P15" s="36" t="s">
        <v>601</v>
      </c>
      <c r="Q15" s="18">
        <v>0</v>
      </c>
      <c r="R15" s="36" t="s">
        <v>17</v>
      </c>
      <c r="S15" s="18">
        <v>0</v>
      </c>
      <c r="T15" s="31" t="s">
        <v>547</v>
      </c>
      <c r="U15" s="18">
        <f>U$4</f>
        <v>3</v>
      </c>
      <c r="V15" s="31" t="s">
        <v>548</v>
      </c>
      <c r="W15" s="18">
        <v>0</v>
      </c>
      <c r="X15" s="36" t="s">
        <v>549</v>
      </c>
      <c r="Y15" s="18">
        <f t="shared" si="22"/>
        <v>1</v>
      </c>
      <c r="Z15" s="36" t="s">
        <v>17</v>
      </c>
      <c r="AA15" s="18">
        <v>0</v>
      </c>
      <c r="AB15" s="36" t="s">
        <v>550</v>
      </c>
      <c r="AC15" s="18">
        <f>AC$4</f>
        <v>1</v>
      </c>
      <c r="AD15" s="36" t="s">
        <v>551</v>
      </c>
      <c r="AE15" s="18">
        <v>0</v>
      </c>
      <c r="AF15" s="36" t="s">
        <v>552</v>
      </c>
      <c r="AG15" s="18">
        <f t="shared" si="5"/>
        <v>1</v>
      </c>
      <c r="AH15" s="36" t="s">
        <v>553</v>
      </c>
      <c r="AI15" s="18">
        <f>AI$4</f>
        <v>1</v>
      </c>
      <c r="AJ15" s="36" t="s">
        <v>554</v>
      </c>
      <c r="AK15" s="18">
        <v>0</v>
      </c>
      <c r="AL15" s="36" t="s">
        <v>555</v>
      </c>
      <c r="AM15" s="18">
        <f>AM$4</f>
        <v>1</v>
      </c>
      <c r="AN15" s="36" t="s">
        <v>556</v>
      </c>
      <c r="AO15" s="18">
        <f t="shared" si="23"/>
        <v>1</v>
      </c>
      <c r="AP15" s="36" t="s">
        <v>380</v>
      </c>
      <c r="AQ15" s="18">
        <f t="shared" si="24"/>
        <v>1</v>
      </c>
      <c r="AR15" s="36" t="s">
        <v>557</v>
      </c>
      <c r="AS15" s="18">
        <f t="shared" si="24"/>
        <v>1</v>
      </c>
      <c r="AT15" s="56" t="s">
        <v>558</v>
      </c>
      <c r="AU15" s="18">
        <f t="shared" si="25"/>
        <v>1</v>
      </c>
      <c r="AV15" s="36" t="s">
        <v>559</v>
      </c>
      <c r="AW15" s="18">
        <f>AW$4</f>
        <v>1</v>
      </c>
      <c r="AX15" s="36" t="s">
        <v>560</v>
      </c>
      <c r="AY15" s="18">
        <f t="shared" si="26"/>
        <v>1</v>
      </c>
      <c r="AZ15" s="36" t="s">
        <v>17</v>
      </c>
      <c r="BA15" s="18">
        <v>0</v>
      </c>
      <c r="BB15" s="36" t="s">
        <v>561</v>
      </c>
      <c r="BC15" s="18">
        <f t="shared" si="10"/>
        <v>1</v>
      </c>
      <c r="BD15" s="36" t="s">
        <v>562</v>
      </c>
      <c r="BE15" s="18">
        <f t="shared" si="27"/>
        <v>1</v>
      </c>
      <c r="BF15" s="36" t="s">
        <v>563</v>
      </c>
      <c r="BG15" s="18">
        <v>0</v>
      </c>
      <c r="BH15" s="36" t="s">
        <v>364</v>
      </c>
      <c r="BI15" s="18">
        <f>BI$4</f>
        <v>1</v>
      </c>
      <c r="BJ15" s="36" t="s">
        <v>17</v>
      </c>
      <c r="BK15" s="18">
        <v>0</v>
      </c>
      <c r="BL15" s="36" t="s">
        <v>602</v>
      </c>
      <c r="BM15" s="18">
        <v>0</v>
      </c>
      <c r="BN15" s="36" t="s">
        <v>603</v>
      </c>
      <c r="BO15" s="18">
        <v>0</v>
      </c>
      <c r="BP15" s="36" t="s">
        <v>604</v>
      </c>
      <c r="BQ15" s="18">
        <v>0</v>
      </c>
    </row>
    <row r="16" spans="1:69" s="15" customFormat="1" ht="134.4">
      <c r="A16" s="45"/>
      <c r="B16" s="16" t="s">
        <v>63</v>
      </c>
      <c r="C16" s="17">
        <f t="shared" si="0"/>
        <v>29</v>
      </c>
      <c r="D16" s="32"/>
      <c r="E16" s="18">
        <f t="shared" si="1"/>
        <v>16</v>
      </c>
      <c r="F16" s="31" t="s">
        <v>17</v>
      </c>
      <c r="G16" s="18">
        <f t="shared" si="2"/>
        <v>0</v>
      </c>
      <c r="H16" s="47" t="s">
        <v>267</v>
      </c>
      <c r="I16" s="18">
        <v>0</v>
      </c>
      <c r="J16" s="31" t="s">
        <v>268</v>
      </c>
      <c r="K16" s="18">
        <f>-1+1</f>
        <v>0</v>
      </c>
      <c r="L16" s="32" t="s">
        <v>269</v>
      </c>
      <c r="M16" s="18">
        <f>M$4</f>
        <v>3</v>
      </c>
      <c r="N16" s="50" t="s">
        <v>615</v>
      </c>
      <c r="O16" s="43">
        <f>1</f>
        <v>1</v>
      </c>
      <c r="P16" s="32" t="s">
        <v>270</v>
      </c>
      <c r="Q16" s="18">
        <v>0</v>
      </c>
      <c r="R16" s="49" t="s">
        <v>271</v>
      </c>
      <c r="S16" s="18">
        <f>S$4</f>
        <v>3</v>
      </c>
      <c r="T16" s="31" t="s">
        <v>272</v>
      </c>
      <c r="U16" s="18">
        <f>U$4</f>
        <v>3</v>
      </c>
      <c r="V16" s="31" t="s">
        <v>176</v>
      </c>
      <c r="W16" s="18">
        <f t="shared" ref="W16:W21" si="28">W$4</f>
        <v>3</v>
      </c>
      <c r="X16" s="36" t="s">
        <v>247</v>
      </c>
      <c r="Y16" s="18">
        <f t="shared" si="22"/>
        <v>1</v>
      </c>
      <c r="Z16" s="36" t="s">
        <v>248</v>
      </c>
      <c r="AA16" s="18">
        <v>0</v>
      </c>
      <c r="AB16" s="36" t="s">
        <v>248</v>
      </c>
      <c r="AC16" s="18">
        <v>0</v>
      </c>
      <c r="AD16" s="36" t="s">
        <v>249</v>
      </c>
      <c r="AE16" s="18">
        <v>0</v>
      </c>
      <c r="AF16" s="36" t="s">
        <v>250</v>
      </c>
      <c r="AG16" s="18">
        <f t="shared" si="5"/>
        <v>1</v>
      </c>
      <c r="AH16" s="36" t="s">
        <v>251</v>
      </c>
      <c r="AI16" s="18">
        <f>AI$4</f>
        <v>1</v>
      </c>
      <c r="AJ16" s="36" t="s">
        <v>252</v>
      </c>
      <c r="AK16" s="18">
        <f t="shared" ref="AK16:AM21" si="29">AK$4</f>
        <v>1</v>
      </c>
      <c r="AL16" s="36" t="s">
        <v>253</v>
      </c>
      <c r="AM16" s="18">
        <f>AM$4</f>
        <v>1</v>
      </c>
      <c r="AN16" s="36" t="s">
        <v>254</v>
      </c>
      <c r="AO16" s="18">
        <f t="shared" si="23"/>
        <v>1</v>
      </c>
      <c r="AP16" s="36" t="s">
        <v>194</v>
      </c>
      <c r="AQ16" s="18">
        <f t="shared" si="24"/>
        <v>1</v>
      </c>
      <c r="AR16" s="36" t="s">
        <v>255</v>
      </c>
      <c r="AS16" s="18">
        <f>AS$4</f>
        <v>1</v>
      </c>
      <c r="AT16" s="36" t="s">
        <v>256</v>
      </c>
      <c r="AU16" s="18">
        <f t="shared" si="25"/>
        <v>1</v>
      </c>
      <c r="AV16" s="56" t="s">
        <v>257</v>
      </c>
      <c r="AW16" s="18">
        <f>AW$4</f>
        <v>1</v>
      </c>
      <c r="AX16" s="36" t="s">
        <v>258</v>
      </c>
      <c r="AY16" s="18">
        <f t="shared" si="26"/>
        <v>1</v>
      </c>
      <c r="AZ16" s="36" t="s">
        <v>259</v>
      </c>
      <c r="BA16" s="18">
        <f>BA$4</f>
        <v>1</v>
      </c>
      <c r="BB16" s="36" t="s">
        <v>260</v>
      </c>
      <c r="BC16" s="18">
        <f t="shared" si="10"/>
        <v>1</v>
      </c>
      <c r="BD16" s="36" t="s">
        <v>261</v>
      </c>
      <c r="BE16" s="18">
        <f t="shared" si="27"/>
        <v>1</v>
      </c>
      <c r="BF16" s="36" t="s">
        <v>262</v>
      </c>
      <c r="BG16" s="18">
        <v>0</v>
      </c>
      <c r="BH16" s="36" t="s">
        <v>211</v>
      </c>
      <c r="BI16" s="18">
        <f>BI$4</f>
        <v>1</v>
      </c>
      <c r="BJ16" s="36" t="s">
        <v>263</v>
      </c>
      <c r="BK16" s="18">
        <f>BK$4</f>
        <v>1</v>
      </c>
      <c r="BL16" s="36" t="s">
        <v>264</v>
      </c>
      <c r="BM16" s="18">
        <v>0</v>
      </c>
      <c r="BN16" s="36" t="s">
        <v>265</v>
      </c>
      <c r="BO16" s="18">
        <v>0</v>
      </c>
      <c r="BP16" s="36" t="s">
        <v>266</v>
      </c>
      <c r="BQ16" s="18">
        <v>0</v>
      </c>
    </row>
    <row r="17" spans="1:69" s="15" customFormat="1" ht="36">
      <c r="A17" s="45"/>
      <c r="B17" s="16" t="s">
        <v>64</v>
      </c>
      <c r="C17" s="17">
        <f t="shared" si="0"/>
        <v>22</v>
      </c>
      <c r="D17" s="32"/>
      <c r="E17" s="18">
        <f t="shared" ref="E17" si="30">Y17+AA17+AC17+AE17+AG17+AI17+AK17+AM17+AO17+AQ17+AS17+AU17+AW17+AY17+BA17+BC17+BE17+BG17+BI17+BK17</f>
        <v>15</v>
      </c>
      <c r="F17" s="36" t="s">
        <v>508</v>
      </c>
      <c r="G17" s="18">
        <f t="shared" ref="G17" si="31">BM17+BO17+BQ17</f>
        <v>1</v>
      </c>
      <c r="H17" s="47" t="s">
        <v>645</v>
      </c>
      <c r="I17" s="18">
        <v>0</v>
      </c>
      <c r="J17" s="36" t="s">
        <v>17</v>
      </c>
      <c r="K17" s="18">
        <v>0</v>
      </c>
      <c r="L17" s="36" t="s">
        <v>17</v>
      </c>
      <c r="M17" s="18">
        <v>0</v>
      </c>
      <c r="N17" s="36" t="s">
        <v>646</v>
      </c>
      <c r="O17" s="18">
        <v>0</v>
      </c>
      <c r="P17" s="36" t="s">
        <v>17</v>
      </c>
      <c r="Q17" s="18">
        <v>0</v>
      </c>
      <c r="R17" s="36" t="s">
        <v>17</v>
      </c>
      <c r="S17" s="18">
        <v>0</v>
      </c>
      <c r="T17" s="31" t="s">
        <v>621</v>
      </c>
      <c r="U17" s="18">
        <f>U$4</f>
        <v>3</v>
      </c>
      <c r="V17" s="31" t="s">
        <v>176</v>
      </c>
      <c r="W17" s="18">
        <f t="shared" si="28"/>
        <v>3</v>
      </c>
      <c r="X17" s="36" t="s">
        <v>374</v>
      </c>
      <c r="Y17" s="18">
        <f t="shared" si="22"/>
        <v>1</v>
      </c>
      <c r="Z17" s="36" t="s">
        <v>179</v>
      </c>
      <c r="AA17" s="18">
        <f>AA$4</f>
        <v>1</v>
      </c>
      <c r="AB17" s="36" t="s">
        <v>597</v>
      </c>
      <c r="AC17" s="18">
        <f>AC$4</f>
        <v>1</v>
      </c>
      <c r="AD17" s="36" t="s">
        <v>17</v>
      </c>
      <c r="AE17" s="18">
        <v>0</v>
      </c>
      <c r="AF17" s="36" t="s">
        <v>596</v>
      </c>
      <c r="AG17" s="18">
        <f t="shared" si="5"/>
        <v>1</v>
      </c>
      <c r="AH17" s="36" t="s">
        <v>647</v>
      </c>
      <c r="AI17" s="18">
        <f t="shared" si="5"/>
        <v>1</v>
      </c>
      <c r="AJ17" s="36" t="s">
        <v>188</v>
      </c>
      <c r="AK17" s="18">
        <f t="shared" si="29"/>
        <v>1</v>
      </c>
      <c r="AL17" s="36" t="s">
        <v>648</v>
      </c>
      <c r="AM17" s="18">
        <f t="shared" si="29"/>
        <v>1</v>
      </c>
      <c r="AN17" s="36" t="s">
        <v>192</v>
      </c>
      <c r="AO17" s="18">
        <f t="shared" si="23"/>
        <v>1</v>
      </c>
      <c r="AP17" s="36" t="s">
        <v>194</v>
      </c>
      <c r="AQ17" s="18">
        <f t="shared" si="24"/>
        <v>1</v>
      </c>
      <c r="AR17" s="36" t="s">
        <v>598</v>
      </c>
      <c r="AS17" s="18">
        <f>AS$4</f>
        <v>1</v>
      </c>
      <c r="AT17" s="36" t="s">
        <v>649</v>
      </c>
      <c r="AU17" s="18">
        <f t="shared" si="25"/>
        <v>1</v>
      </c>
      <c r="AV17" s="36" t="s">
        <v>17</v>
      </c>
      <c r="AW17" s="18">
        <v>0</v>
      </c>
      <c r="AX17" s="36" t="s">
        <v>650</v>
      </c>
      <c r="AY17" s="18">
        <f t="shared" si="26"/>
        <v>1</v>
      </c>
      <c r="AZ17" s="36" t="s">
        <v>17</v>
      </c>
      <c r="BA17" s="18">
        <v>0</v>
      </c>
      <c r="BB17" s="36" t="s">
        <v>505</v>
      </c>
      <c r="BC17" s="18">
        <f>BC$4</f>
        <v>1</v>
      </c>
      <c r="BD17" s="36" t="s">
        <v>261</v>
      </c>
      <c r="BE17" s="18">
        <f t="shared" si="27"/>
        <v>1</v>
      </c>
      <c r="BF17" s="36" t="s">
        <v>651</v>
      </c>
      <c r="BG17" s="18">
        <v>0</v>
      </c>
      <c r="BH17" s="36" t="s">
        <v>17</v>
      </c>
      <c r="BI17" s="18">
        <v>0</v>
      </c>
      <c r="BJ17" s="36" t="s">
        <v>652</v>
      </c>
      <c r="BK17" s="18">
        <f t="shared" ref="BK17" si="32">BK$4</f>
        <v>1</v>
      </c>
      <c r="BL17" s="36" t="s">
        <v>508</v>
      </c>
      <c r="BM17" s="18">
        <f>BM$4</f>
        <v>1</v>
      </c>
      <c r="BN17" s="36" t="s">
        <v>655</v>
      </c>
      <c r="BO17" s="18">
        <v>0</v>
      </c>
      <c r="BP17" s="36" t="s">
        <v>656</v>
      </c>
      <c r="BQ17" s="18">
        <v>0</v>
      </c>
    </row>
    <row r="18" spans="1:69" s="15" customFormat="1" ht="84">
      <c r="A18" s="45"/>
      <c r="B18" s="16" t="s">
        <v>65</v>
      </c>
      <c r="C18" s="17">
        <f t="shared" si="0"/>
        <v>33</v>
      </c>
      <c r="D18" s="32"/>
      <c r="E18" s="18">
        <f t="shared" ref="E18:E19" si="33">Y18+AA18+AC18+AE18+AG18+AI18+AK18+AM18+AO18+AQ18+AS18+AU18+AW18+AY18+BA18+BC18+BE18+BG18+BI18+BK18</f>
        <v>18</v>
      </c>
      <c r="F18" s="31" t="s">
        <v>388</v>
      </c>
      <c r="G18" s="18">
        <f t="shared" ref="G18:G19" si="34">BM18+BO18+BQ18</f>
        <v>3</v>
      </c>
      <c r="H18" s="47" t="s">
        <v>389</v>
      </c>
      <c r="I18" s="18">
        <v>0</v>
      </c>
      <c r="J18" s="31" t="s">
        <v>390</v>
      </c>
      <c r="K18" s="18">
        <f>1+1+1</f>
        <v>3</v>
      </c>
      <c r="L18" s="32" t="s">
        <v>391</v>
      </c>
      <c r="M18" s="18">
        <v>0</v>
      </c>
      <c r="N18" s="47" t="s">
        <v>392</v>
      </c>
      <c r="O18" s="18">
        <v>0</v>
      </c>
      <c r="P18" s="32" t="s">
        <v>393</v>
      </c>
      <c r="Q18" s="18">
        <v>0</v>
      </c>
      <c r="R18" s="49" t="s">
        <v>394</v>
      </c>
      <c r="S18" s="18">
        <f>S$4</f>
        <v>3</v>
      </c>
      <c r="T18" s="31" t="s">
        <v>395</v>
      </c>
      <c r="U18" s="18">
        <f>U$4</f>
        <v>3</v>
      </c>
      <c r="V18" s="31" t="s">
        <v>396</v>
      </c>
      <c r="W18" s="18">
        <f t="shared" si="28"/>
        <v>3</v>
      </c>
      <c r="X18" s="36" t="s">
        <v>374</v>
      </c>
      <c r="Y18" s="18">
        <f t="shared" si="22"/>
        <v>1</v>
      </c>
      <c r="Z18" s="36" t="s">
        <v>17</v>
      </c>
      <c r="AA18" s="18">
        <v>0</v>
      </c>
      <c r="AB18" s="36" t="s">
        <v>289</v>
      </c>
      <c r="AC18" s="18">
        <f>AC$4</f>
        <v>1</v>
      </c>
      <c r="AD18" s="36" t="s">
        <v>375</v>
      </c>
      <c r="AE18" s="18">
        <f>AE$4</f>
        <v>1</v>
      </c>
      <c r="AF18" s="36" t="s">
        <v>376</v>
      </c>
      <c r="AG18" s="18">
        <f t="shared" si="5"/>
        <v>1</v>
      </c>
      <c r="AH18" s="36" t="s">
        <v>310</v>
      </c>
      <c r="AI18" s="18">
        <f>AI$4</f>
        <v>1</v>
      </c>
      <c r="AJ18" s="36" t="s">
        <v>377</v>
      </c>
      <c r="AK18" s="18">
        <f t="shared" si="29"/>
        <v>1</v>
      </c>
      <c r="AL18" s="36" t="s">
        <v>378</v>
      </c>
      <c r="AM18" s="18">
        <f>AM$4</f>
        <v>1</v>
      </c>
      <c r="AN18" s="36" t="s">
        <v>379</v>
      </c>
      <c r="AO18" s="18">
        <f t="shared" si="23"/>
        <v>1</v>
      </c>
      <c r="AP18" s="36" t="s">
        <v>380</v>
      </c>
      <c r="AQ18" s="18">
        <f t="shared" si="24"/>
        <v>1</v>
      </c>
      <c r="AR18" s="56" t="s">
        <v>196</v>
      </c>
      <c r="AS18" s="18">
        <f>AS$4</f>
        <v>1</v>
      </c>
      <c r="AT18" s="36" t="s">
        <v>381</v>
      </c>
      <c r="AU18" s="18">
        <f t="shared" si="25"/>
        <v>1</v>
      </c>
      <c r="AV18" s="36" t="s">
        <v>200</v>
      </c>
      <c r="AW18" s="18">
        <f>AW$4</f>
        <v>1</v>
      </c>
      <c r="AX18" s="36" t="s">
        <v>382</v>
      </c>
      <c r="AY18" s="18">
        <f t="shared" si="26"/>
        <v>1</v>
      </c>
      <c r="AZ18" s="36" t="s">
        <v>383</v>
      </c>
      <c r="BA18" s="18">
        <f>BA$4</f>
        <v>1</v>
      </c>
      <c r="BB18" s="36" t="s">
        <v>384</v>
      </c>
      <c r="BC18" s="18">
        <f>BC$4</f>
        <v>1</v>
      </c>
      <c r="BD18" s="36" t="s">
        <v>208</v>
      </c>
      <c r="BE18" s="18">
        <f t="shared" si="27"/>
        <v>1</v>
      </c>
      <c r="BF18" s="36" t="s">
        <v>385</v>
      </c>
      <c r="BG18" s="18">
        <v>0</v>
      </c>
      <c r="BH18" s="36" t="s">
        <v>364</v>
      </c>
      <c r="BI18" s="18">
        <f>BI$4</f>
        <v>1</v>
      </c>
      <c r="BJ18" s="36" t="s">
        <v>213</v>
      </c>
      <c r="BK18" s="18">
        <f>BK$4</f>
        <v>1</v>
      </c>
      <c r="BL18" s="36" t="s">
        <v>302</v>
      </c>
      <c r="BM18" s="18">
        <f>BM$4</f>
        <v>1</v>
      </c>
      <c r="BN18" s="36" t="s">
        <v>387</v>
      </c>
      <c r="BO18" s="18">
        <f>BO$4</f>
        <v>1</v>
      </c>
      <c r="BP18" s="36" t="s">
        <v>386</v>
      </c>
      <c r="BQ18" s="18">
        <f>BQ$4</f>
        <v>1</v>
      </c>
    </row>
    <row r="19" spans="1:69" s="15" customFormat="1" ht="151.19999999999999">
      <c r="A19" s="45"/>
      <c r="B19" s="16" t="s">
        <v>66</v>
      </c>
      <c r="C19" s="17">
        <f t="shared" si="0"/>
        <v>16</v>
      </c>
      <c r="D19" s="32"/>
      <c r="E19" s="18">
        <f t="shared" si="33"/>
        <v>13</v>
      </c>
      <c r="F19" s="31" t="s">
        <v>17</v>
      </c>
      <c r="G19" s="18">
        <f t="shared" si="34"/>
        <v>0</v>
      </c>
      <c r="H19" s="47" t="s">
        <v>415</v>
      </c>
      <c r="I19" s="18">
        <v>0</v>
      </c>
      <c r="J19" s="31" t="s">
        <v>416</v>
      </c>
      <c r="K19" s="18">
        <v>0</v>
      </c>
      <c r="L19" s="32" t="s">
        <v>417</v>
      </c>
      <c r="M19" s="18">
        <v>0</v>
      </c>
      <c r="N19" s="31" t="s">
        <v>418</v>
      </c>
      <c r="O19" s="18">
        <v>0</v>
      </c>
      <c r="P19" s="32" t="s">
        <v>419</v>
      </c>
      <c r="Q19" s="18">
        <v>0</v>
      </c>
      <c r="R19" s="49" t="s">
        <v>420</v>
      </c>
      <c r="S19" s="18">
        <v>0</v>
      </c>
      <c r="T19" s="31" t="s">
        <v>421</v>
      </c>
      <c r="U19" s="18">
        <v>0</v>
      </c>
      <c r="V19" s="31" t="s">
        <v>176</v>
      </c>
      <c r="W19" s="18">
        <f t="shared" si="28"/>
        <v>3</v>
      </c>
      <c r="X19" s="36" t="s">
        <v>273</v>
      </c>
      <c r="Y19" s="18">
        <f t="shared" si="22"/>
        <v>1</v>
      </c>
      <c r="Z19" s="36" t="s">
        <v>397</v>
      </c>
      <c r="AA19" s="18">
        <v>0</v>
      </c>
      <c r="AB19" s="36" t="s">
        <v>398</v>
      </c>
      <c r="AC19" s="18">
        <v>0</v>
      </c>
      <c r="AD19" s="36" t="s">
        <v>399</v>
      </c>
      <c r="AE19" s="18">
        <v>0</v>
      </c>
      <c r="AF19" s="36" t="s">
        <v>185</v>
      </c>
      <c r="AG19" s="18">
        <f t="shared" si="5"/>
        <v>1</v>
      </c>
      <c r="AH19" s="36" t="s">
        <v>400</v>
      </c>
      <c r="AI19" s="18">
        <v>0</v>
      </c>
      <c r="AJ19" s="36" t="s">
        <v>401</v>
      </c>
      <c r="AK19" s="18">
        <f t="shared" si="29"/>
        <v>1</v>
      </c>
      <c r="AL19" s="36" t="s">
        <v>402</v>
      </c>
      <c r="AM19" s="18">
        <f>AM$4</f>
        <v>1</v>
      </c>
      <c r="AN19" s="36" t="s">
        <v>403</v>
      </c>
      <c r="AO19" s="18">
        <f t="shared" si="23"/>
        <v>1</v>
      </c>
      <c r="AP19" s="36" t="s">
        <v>380</v>
      </c>
      <c r="AQ19" s="18">
        <f t="shared" si="24"/>
        <v>1</v>
      </c>
      <c r="AR19" s="36" t="s">
        <v>404</v>
      </c>
      <c r="AS19" s="18">
        <v>0</v>
      </c>
      <c r="AT19" s="36" t="s">
        <v>198</v>
      </c>
      <c r="AU19" s="18">
        <f t="shared" si="25"/>
        <v>1</v>
      </c>
      <c r="AV19" s="36" t="s">
        <v>405</v>
      </c>
      <c r="AW19" s="18">
        <f>AW$4</f>
        <v>1</v>
      </c>
      <c r="AX19" s="36" t="s">
        <v>202</v>
      </c>
      <c r="AY19" s="18">
        <f t="shared" si="26"/>
        <v>1</v>
      </c>
      <c r="AZ19" s="36" t="s">
        <v>406</v>
      </c>
      <c r="BA19" s="18">
        <v>0</v>
      </c>
      <c r="BB19" s="56" t="s">
        <v>407</v>
      </c>
      <c r="BC19" s="18">
        <f>BC$4</f>
        <v>1</v>
      </c>
      <c r="BD19" s="36" t="s">
        <v>414</v>
      </c>
      <c r="BE19" s="18">
        <f t="shared" si="27"/>
        <v>1</v>
      </c>
      <c r="BF19" s="36" t="s">
        <v>408</v>
      </c>
      <c r="BG19" s="18">
        <v>0</v>
      </c>
      <c r="BH19" s="36" t="s">
        <v>409</v>
      </c>
      <c r="BI19" s="18">
        <f>BI$4</f>
        <v>1</v>
      </c>
      <c r="BJ19" s="36" t="s">
        <v>410</v>
      </c>
      <c r="BK19" s="18">
        <f>BK$4</f>
        <v>1</v>
      </c>
      <c r="BL19" s="36" t="s">
        <v>411</v>
      </c>
      <c r="BM19" s="18">
        <v>0</v>
      </c>
      <c r="BN19" s="36" t="s">
        <v>412</v>
      </c>
      <c r="BO19" s="18">
        <v>0</v>
      </c>
      <c r="BP19" s="36" t="s">
        <v>413</v>
      </c>
      <c r="BQ19" s="18">
        <v>0</v>
      </c>
    </row>
    <row r="20" spans="1:69" s="15" customFormat="1" ht="58.8">
      <c r="A20" s="45"/>
      <c r="B20" s="16" t="s">
        <v>71</v>
      </c>
      <c r="C20" s="17">
        <f t="shared" si="0"/>
        <v>42</v>
      </c>
      <c r="D20" s="32"/>
      <c r="E20" s="18">
        <f t="shared" ref="E20:E21" si="35">Y20+AA20+AC20+AE20+AG20+AI20+AK20+AM20+AO20+AQ20+AS20+AU20+AW20+AY20+BA20+BC20+BE20+BG20+BI20+BK20</f>
        <v>19</v>
      </c>
      <c r="F20" s="31" t="s">
        <v>321</v>
      </c>
      <c r="G20" s="37">
        <f>BM20+BO20+BQ20+1+1+1</f>
        <v>6</v>
      </c>
      <c r="H20" s="47" t="s">
        <v>322</v>
      </c>
      <c r="I20" s="18">
        <f>I$4</f>
        <v>4</v>
      </c>
      <c r="J20" s="47" t="s">
        <v>324</v>
      </c>
      <c r="K20" s="18">
        <v>0</v>
      </c>
      <c r="L20" s="32" t="s">
        <v>618</v>
      </c>
      <c r="M20" s="18">
        <f>1</f>
        <v>1</v>
      </c>
      <c r="N20" s="31" t="s">
        <v>325</v>
      </c>
      <c r="O20" s="18">
        <f>O$4</f>
        <v>3</v>
      </c>
      <c r="P20" s="32" t="s">
        <v>326</v>
      </c>
      <c r="Q20" s="18">
        <v>0</v>
      </c>
      <c r="R20" s="49" t="s">
        <v>327</v>
      </c>
      <c r="S20" s="18">
        <f>S$4</f>
        <v>3</v>
      </c>
      <c r="T20" s="31" t="s">
        <v>307</v>
      </c>
      <c r="U20" s="18">
        <f>U$4</f>
        <v>3</v>
      </c>
      <c r="V20" s="31" t="s">
        <v>328</v>
      </c>
      <c r="W20" s="18">
        <f t="shared" si="28"/>
        <v>3</v>
      </c>
      <c r="X20" s="36" t="s">
        <v>308</v>
      </c>
      <c r="Y20" s="18">
        <f t="shared" si="22"/>
        <v>1</v>
      </c>
      <c r="Z20" s="36" t="s">
        <v>179</v>
      </c>
      <c r="AA20" s="18">
        <f>AA$4</f>
        <v>1</v>
      </c>
      <c r="AB20" s="56" t="s">
        <v>181</v>
      </c>
      <c r="AC20" s="18">
        <f>AC$4</f>
        <v>1</v>
      </c>
      <c r="AD20" s="36" t="s">
        <v>309</v>
      </c>
      <c r="AE20" s="18">
        <f>AE$4</f>
        <v>1</v>
      </c>
      <c r="AF20" s="36" t="s">
        <v>185</v>
      </c>
      <c r="AG20" s="18">
        <f t="shared" si="5"/>
        <v>1</v>
      </c>
      <c r="AH20" s="36" t="s">
        <v>310</v>
      </c>
      <c r="AI20" s="18">
        <f>AI$4</f>
        <v>1</v>
      </c>
      <c r="AJ20" s="36" t="s">
        <v>188</v>
      </c>
      <c r="AK20" s="18">
        <f t="shared" si="29"/>
        <v>1</v>
      </c>
      <c r="AL20" s="36" t="s">
        <v>311</v>
      </c>
      <c r="AM20" s="18">
        <f>AM$4</f>
        <v>1</v>
      </c>
      <c r="AN20" s="36" t="s">
        <v>192</v>
      </c>
      <c r="AO20" s="18">
        <f t="shared" si="23"/>
        <v>1</v>
      </c>
      <c r="AP20" s="36" t="s">
        <v>194</v>
      </c>
      <c r="AQ20" s="18">
        <f t="shared" si="24"/>
        <v>1</v>
      </c>
      <c r="AR20" s="36" t="s">
        <v>196</v>
      </c>
      <c r="AS20" s="18">
        <f>AS$4</f>
        <v>1</v>
      </c>
      <c r="AT20" s="36" t="s">
        <v>198</v>
      </c>
      <c r="AU20" s="18">
        <f t="shared" si="25"/>
        <v>1</v>
      </c>
      <c r="AV20" s="36" t="s">
        <v>312</v>
      </c>
      <c r="AW20" s="18">
        <f>AW$4</f>
        <v>1</v>
      </c>
      <c r="AX20" s="36" t="s">
        <v>202</v>
      </c>
      <c r="AY20" s="18">
        <f t="shared" si="26"/>
        <v>1</v>
      </c>
      <c r="AZ20" s="36" t="s">
        <v>313</v>
      </c>
      <c r="BA20" s="18">
        <f>BA$4</f>
        <v>1</v>
      </c>
      <c r="BB20" s="36" t="s">
        <v>314</v>
      </c>
      <c r="BC20" s="18">
        <f>BC$4</f>
        <v>1</v>
      </c>
      <c r="BD20" s="36" t="s">
        <v>208</v>
      </c>
      <c r="BE20" s="18">
        <f t="shared" si="27"/>
        <v>1</v>
      </c>
      <c r="BF20" s="36" t="s">
        <v>315</v>
      </c>
      <c r="BG20" s="18">
        <v>0</v>
      </c>
      <c r="BH20" s="36" t="s">
        <v>211</v>
      </c>
      <c r="BI20" s="18">
        <f>BI$4</f>
        <v>1</v>
      </c>
      <c r="BJ20" s="36" t="s">
        <v>316</v>
      </c>
      <c r="BK20" s="18">
        <f>BK$4</f>
        <v>1</v>
      </c>
      <c r="BL20" s="36" t="s">
        <v>317</v>
      </c>
      <c r="BM20" s="18">
        <f>BM$4</f>
        <v>1</v>
      </c>
      <c r="BN20" s="36" t="s">
        <v>318</v>
      </c>
      <c r="BO20" s="18">
        <f>BO$4</f>
        <v>1</v>
      </c>
      <c r="BP20" s="36" t="s">
        <v>319</v>
      </c>
      <c r="BQ20" s="18">
        <f>BQ$4</f>
        <v>1</v>
      </c>
    </row>
    <row r="21" spans="1:69" s="15" customFormat="1" ht="36">
      <c r="A21" s="45"/>
      <c r="B21" s="16" t="s">
        <v>67</v>
      </c>
      <c r="C21" s="17">
        <f t="shared" si="0"/>
        <v>31</v>
      </c>
      <c r="D21" s="32"/>
      <c r="E21" s="18">
        <f t="shared" si="35"/>
        <v>18</v>
      </c>
      <c r="F21" s="36" t="s">
        <v>235</v>
      </c>
      <c r="G21" s="18">
        <f t="shared" ref="G21" si="36">BM21+BO21+BQ21</f>
        <v>1</v>
      </c>
      <c r="H21" s="36" t="s">
        <v>630</v>
      </c>
      <c r="I21" s="18">
        <v>0</v>
      </c>
      <c r="J21" s="54" t="s">
        <v>622</v>
      </c>
      <c r="K21" s="18">
        <f>-1+1</f>
        <v>0</v>
      </c>
      <c r="L21" s="32">
        <v>103</v>
      </c>
      <c r="M21" s="18">
        <f>M$4</f>
        <v>3</v>
      </c>
      <c r="N21" s="36" t="s">
        <v>623</v>
      </c>
      <c r="O21" s="18">
        <v>0</v>
      </c>
      <c r="P21" s="36" t="s">
        <v>624</v>
      </c>
      <c r="Q21" s="18">
        <v>0</v>
      </c>
      <c r="R21" s="36" t="s">
        <v>614</v>
      </c>
      <c r="S21" s="18">
        <f>S$4</f>
        <v>3</v>
      </c>
      <c r="T21" s="47" t="s">
        <v>595</v>
      </c>
      <c r="U21" s="18">
        <f>U$4</f>
        <v>3</v>
      </c>
      <c r="V21" s="31" t="s">
        <v>176</v>
      </c>
      <c r="W21" s="18">
        <f t="shared" si="28"/>
        <v>3</v>
      </c>
      <c r="X21" s="56" t="s">
        <v>177</v>
      </c>
      <c r="Y21" s="18">
        <f t="shared" si="22"/>
        <v>1</v>
      </c>
      <c r="Z21" s="36" t="s">
        <v>628</v>
      </c>
      <c r="AA21" s="18">
        <v>0</v>
      </c>
      <c r="AB21" s="46" t="s">
        <v>627</v>
      </c>
      <c r="AC21" s="43">
        <f>AC$4</f>
        <v>1</v>
      </c>
      <c r="AD21" s="36" t="s">
        <v>309</v>
      </c>
      <c r="AE21" s="18">
        <f>AE$4</f>
        <v>1</v>
      </c>
      <c r="AF21" s="36" t="s">
        <v>594</v>
      </c>
      <c r="AG21" s="18">
        <f t="shared" si="5"/>
        <v>1</v>
      </c>
      <c r="AH21" s="36" t="s">
        <v>593</v>
      </c>
      <c r="AI21" s="18">
        <f>AI$4</f>
        <v>1</v>
      </c>
      <c r="AJ21" s="36" t="s">
        <v>592</v>
      </c>
      <c r="AK21" s="18">
        <f t="shared" si="29"/>
        <v>1</v>
      </c>
      <c r="AL21" s="36" t="s">
        <v>591</v>
      </c>
      <c r="AM21" s="18">
        <f>AM$4</f>
        <v>1</v>
      </c>
      <c r="AN21" s="36" t="s">
        <v>294</v>
      </c>
      <c r="AO21" s="18">
        <f t="shared" si="23"/>
        <v>1</v>
      </c>
      <c r="AP21" s="36" t="s">
        <v>194</v>
      </c>
      <c r="AQ21" s="18">
        <f t="shared" si="24"/>
        <v>1</v>
      </c>
      <c r="AR21" s="36" t="s">
        <v>590</v>
      </c>
      <c r="AS21" s="18">
        <f>AS$4</f>
        <v>1</v>
      </c>
      <c r="AT21" s="36" t="s">
        <v>589</v>
      </c>
      <c r="AU21" s="18">
        <f t="shared" si="25"/>
        <v>1</v>
      </c>
      <c r="AV21" s="36" t="s">
        <v>588</v>
      </c>
      <c r="AW21" s="18">
        <f>AW$4</f>
        <v>1</v>
      </c>
      <c r="AX21" s="36" t="s">
        <v>587</v>
      </c>
      <c r="AY21" s="18">
        <f t="shared" si="26"/>
        <v>1</v>
      </c>
      <c r="AZ21" s="36" t="s">
        <v>626</v>
      </c>
      <c r="BA21" s="18">
        <v>0</v>
      </c>
      <c r="BB21" s="36" t="s">
        <v>586</v>
      </c>
      <c r="BC21" s="18">
        <f>BC$4</f>
        <v>1</v>
      </c>
      <c r="BD21" s="36" t="s">
        <v>208</v>
      </c>
      <c r="BE21" s="18">
        <f t="shared" si="27"/>
        <v>1</v>
      </c>
      <c r="BF21" s="36" t="s">
        <v>585</v>
      </c>
      <c r="BG21" s="18">
        <f>BG$4</f>
        <v>1</v>
      </c>
      <c r="BH21" s="36" t="s">
        <v>211</v>
      </c>
      <c r="BI21" s="18">
        <f>BI$4</f>
        <v>1</v>
      </c>
      <c r="BJ21" s="36" t="s">
        <v>584</v>
      </c>
      <c r="BK21" s="18">
        <f>BK$4</f>
        <v>1</v>
      </c>
      <c r="BL21" s="36" t="s">
        <v>235</v>
      </c>
      <c r="BM21" s="18">
        <f>BM$4</f>
        <v>1</v>
      </c>
      <c r="BN21" s="36" t="s">
        <v>629</v>
      </c>
      <c r="BO21" s="18">
        <v>0</v>
      </c>
      <c r="BP21" s="36" t="s">
        <v>625</v>
      </c>
      <c r="BQ21" s="18">
        <v>0</v>
      </c>
    </row>
    <row r="22" spans="1:69" s="15" customFormat="1" ht="50.4">
      <c r="A22" s="45"/>
      <c r="B22" s="16" t="s">
        <v>68</v>
      </c>
      <c r="C22" s="17">
        <f t="shared" si="0"/>
        <v>18</v>
      </c>
      <c r="D22" s="32"/>
      <c r="E22" s="18">
        <f t="shared" si="1"/>
        <v>10</v>
      </c>
      <c r="F22" s="31" t="s">
        <v>215</v>
      </c>
      <c r="G22" s="18">
        <f t="shared" si="2"/>
        <v>1</v>
      </c>
      <c r="H22" s="47" t="s">
        <v>218</v>
      </c>
      <c r="I22" s="18">
        <v>0</v>
      </c>
      <c r="J22" s="31" t="s">
        <v>219</v>
      </c>
      <c r="K22" s="18">
        <f>1+0+0</f>
        <v>1</v>
      </c>
      <c r="L22" s="32">
        <v>18</v>
      </c>
      <c r="M22" s="18">
        <v>0</v>
      </c>
      <c r="N22" s="47" t="s">
        <v>220</v>
      </c>
      <c r="O22" s="18">
        <v>0</v>
      </c>
      <c r="P22" s="31" t="s">
        <v>221</v>
      </c>
      <c r="Q22" s="18">
        <v>0</v>
      </c>
      <c r="R22" s="47" t="s">
        <v>222</v>
      </c>
      <c r="S22" s="18">
        <v>0</v>
      </c>
      <c r="T22" s="31" t="s">
        <v>223</v>
      </c>
      <c r="U22" s="18">
        <v>3</v>
      </c>
      <c r="V22" s="31" t="s">
        <v>176</v>
      </c>
      <c r="W22" s="18">
        <v>3</v>
      </c>
      <c r="X22" s="36" t="s">
        <v>177</v>
      </c>
      <c r="Y22" s="18">
        <f>Y4</f>
        <v>1</v>
      </c>
      <c r="Z22" s="36" t="s">
        <v>178</v>
      </c>
      <c r="AA22" s="18">
        <v>0</v>
      </c>
      <c r="AB22" s="46" t="s">
        <v>180</v>
      </c>
      <c r="AC22" s="43">
        <f>AC$4</f>
        <v>1</v>
      </c>
      <c r="AD22" s="36" t="s">
        <v>182</v>
      </c>
      <c r="AE22" s="18">
        <v>0</v>
      </c>
      <c r="AF22" s="36" t="s">
        <v>184</v>
      </c>
      <c r="AG22" s="18">
        <f t="shared" si="5"/>
        <v>1</v>
      </c>
      <c r="AH22" s="36" t="s">
        <v>186</v>
      </c>
      <c r="AI22" s="18">
        <v>0</v>
      </c>
      <c r="AJ22" s="36" t="s">
        <v>187</v>
      </c>
      <c r="AK22" s="18">
        <v>0</v>
      </c>
      <c r="AL22" s="36" t="s">
        <v>189</v>
      </c>
      <c r="AM22" s="18">
        <f>AM4</f>
        <v>1</v>
      </c>
      <c r="AN22" s="36" t="s">
        <v>191</v>
      </c>
      <c r="AO22" s="18">
        <v>0</v>
      </c>
      <c r="AP22" s="36" t="s">
        <v>193</v>
      </c>
      <c r="AQ22" s="18">
        <v>0</v>
      </c>
      <c r="AR22" s="36" t="s">
        <v>195</v>
      </c>
      <c r="AS22" s="18">
        <v>0</v>
      </c>
      <c r="AT22" s="36" t="s">
        <v>197</v>
      </c>
      <c r="AU22" s="18">
        <f>AU4</f>
        <v>1</v>
      </c>
      <c r="AV22" s="36" t="s">
        <v>199</v>
      </c>
      <c r="AW22" s="18">
        <v>0</v>
      </c>
      <c r="AX22" s="36" t="s">
        <v>201</v>
      </c>
      <c r="AY22" s="18">
        <f>AY4</f>
        <v>1</v>
      </c>
      <c r="AZ22" s="36" t="s">
        <v>203</v>
      </c>
      <c r="BA22" s="18">
        <v>0</v>
      </c>
      <c r="BB22" s="36" t="s">
        <v>206</v>
      </c>
      <c r="BC22" s="18">
        <f>BC4</f>
        <v>1</v>
      </c>
      <c r="BD22" s="36" t="s">
        <v>208</v>
      </c>
      <c r="BE22" s="18">
        <f>BE4</f>
        <v>1</v>
      </c>
      <c r="BF22" s="56" t="s">
        <v>210</v>
      </c>
      <c r="BG22" s="18">
        <f>BG$4</f>
        <v>1</v>
      </c>
      <c r="BH22" s="36" t="s">
        <v>211</v>
      </c>
      <c r="BI22" s="18">
        <f>BI4</f>
        <v>1</v>
      </c>
      <c r="BJ22" s="36" t="s">
        <v>212</v>
      </c>
      <c r="BK22" s="18">
        <v>0</v>
      </c>
      <c r="BL22" s="36" t="s">
        <v>215</v>
      </c>
      <c r="BM22" s="18">
        <f>BM4</f>
        <v>1</v>
      </c>
      <c r="BN22" s="36" t="s">
        <v>216</v>
      </c>
      <c r="BO22" s="18">
        <v>0</v>
      </c>
      <c r="BP22" s="36" t="s">
        <v>217</v>
      </c>
      <c r="BQ22" s="18">
        <v>0</v>
      </c>
    </row>
    <row r="23" spans="1:69" s="15" customFormat="1" ht="36">
      <c r="A23" s="45"/>
      <c r="B23" s="16" t="s">
        <v>69</v>
      </c>
      <c r="C23" s="17">
        <f t="shared" si="0"/>
        <v>10</v>
      </c>
      <c r="D23" s="32"/>
      <c r="E23" s="18">
        <f t="shared" ref="E23" si="37">Y23+AA23+AC23+AE23+AG23+AI23+AK23+AM23+AO23+AQ23+AS23+AU23+AW23+AY23+BA23+BC23+BE23+BG23+BI23+BK23</f>
        <v>4</v>
      </c>
      <c r="F23" s="36" t="s">
        <v>17</v>
      </c>
      <c r="G23" s="18">
        <f t="shared" ref="G23" si="38">BM23+BO23+BQ23</f>
        <v>0</v>
      </c>
      <c r="H23" s="36" t="s">
        <v>17</v>
      </c>
      <c r="I23" s="18">
        <v>0</v>
      </c>
      <c r="J23" s="36" t="s">
        <v>17</v>
      </c>
      <c r="K23" s="18">
        <v>0</v>
      </c>
      <c r="L23" s="36" t="s">
        <v>605</v>
      </c>
      <c r="M23" s="18">
        <v>0</v>
      </c>
      <c r="N23" s="36" t="s">
        <v>606</v>
      </c>
      <c r="O23" s="18">
        <v>0</v>
      </c>
      <c r="P23" s="36" t="s">
        <v>607</v>
      </c>
      <c r="Q23" s="18">
        <v>0</v>
      </c>
      <c r="R23" s="54" t="s">
        <v>608</v>
      </c>
      <c r="S23" s="18">
        <v>0</v>
      </c>
      <c r="T23" s="31" t="s">
        <v>565</v>
      </c>
      <c r="U23" s="18">
        <f>U$4</f>
        <v>3</v>
      </c>
      <c r="V23" s="31" t="s">
        <v>176</v>
      </c>
      <c r="W23" s="18">
        <f>W$4</f>
        <v>3</v>
      </c>
      <c r="X23" s="36" t="s">
        <v>566</v>
      </c>
      <c r="Y23" s="18">
        <f>Y$4</f>
        <v>1</v>
      </c>
      <c r="Z23" s="36" t="s">
        <v>17</v>
      </c>
      <c r="AA23" s="18">
        <v>0</v>
      </c>
      <c r="AB23" s="36" t="s">
        <v>17</v>
      </c>
      <c r="AC23" s="18">
        <v>0</v>
      </c>
      <c r="AD23" s="36" t="s">
        <v>17</v>
      </c>
      <c r="AE23" s="18">
        <v>0</v>
      </c>
      <c r="AF23" s="36" t="s">
        <v>567</v>
      </c>
      <c r="AG23" s="18">
        <f t="shared" si="5"/>
        <v>1</v>
      </c>
      <c r="AH23" s="36" t="s">
        <v>609</v>
      </c>
      <c r="AI23" s="18">
        <v>0</v>
      </c>
      <c r="AJ23" s="36" t="s">
        <v>610</v>
      </c>
      <c r="AK23" s="18">
        <v>0</v>
      </c>
      <c r="AL23" s="56" t="s">
        <v>568</v>
      </c>
      <c r="AM23" s="18">
        <f>AM$4</f>
        <v>1</v>
      </c>
      <c r="AN23" s="36" t="s">
        <v>611</v>
      </c>
      <c r="AO23" s="18">
        <v>0</v>
      </c>
      <c r="AP23" s="36" t="s">
        <v>17</v>
      </c>
      <c r="AQ23" s="18">
        <v>0</v>
      </c>
      <c r="AR23" s="36" t="s">
        <v>17</v>
      </c>
      <c r="AS23" s="18">
        <v>0</v>
      </c>
      <c r="AT23" s="36" t="s">
        <v>612</v>
      </c>
      <c r="AU23" s="18">
        <v>0</v>
      </c>
      <c r="AV23" s="36" t="s">
        <v>17</v>
      </c>
      <c r="AW23" s="18">
        <v>0</v>
      </c>
      <c r="AX23" s="36" t="s">
        <v>17</v>
      </c>
      <c r="AY23" s="18">
        <v>0</v>
      </c>
      <c r="AZ23" s="36" t="s">
        <v>17</v>
      </c>
      <c r="BA23" s="18">
        <v>0</v>
      </c>
      <c r="BB23" s="36" t="s">
        <v>17</v>
      </c>
      <c r="BC23" s="18">
        <v>0</v>
      </c>
      <c r="BD23" s="36" t="s">
        <v>261</v>
      </c>
      <c r="BE23" s="18">
        <f>BE$4</f>
        <v>1</v>
      </c>
      <c r="BF23" s="36" t="s">
        <v>17</v>
      </c>
      <c r="BG23" s="18">
        <v>0</v>
      </c>
      <c r="BH23" s="36" t="s">
        <v>613</v>
      </c>
      <c r="BI23" s="18">
        <v>0</v>
      </c>
      <c r="BJ23" s="36" t="s">
        <v>17</v>
      </c>
      <c r="BK23" s="18">
        <v>0</v>
      </c>
      <c r="BL23" s="36" t="s">
        <v>17</v>
      </c>
      <c r="BM23" s="18">
        <v>0</v>
      </c>
      <c r="BN23" s="36" t="s">
        <v>17</v>
      </c>
      <c r="BO23" s="18">
        <v>0</v>
      </c>
      <c r="BP23" s="36" t="s">
        <v>17</v>
      </c>
      <c r="BQ23" s="18">
        <v>0</v>
      </c>
    </row>
    <row r="24" spans="1:69" s="15" customFormat="1" ht="75.599999999999994">
      <c r="A24" s="45"/>
      <c r="B24" s="16" t="s">
        <v>70</v>
      </c>
      <c r="C24" s="17">
        <f t="shared" si="0"/>
        <v>11</v>
      </c>
      <c r="D24" s="32"/>
      <c r="E24" s="18">
        <f t="shared" ref="E24" si="39">Y24+AA24+AC24+AE24+AG24+AI24+AK24+AM24+AO24+AQ24+AS24+AU24+AW24+AY24+BA24+BC24+BE24+BG24+BI24+BK24</f>
        <v>5</v>
      </c>
      <c r="F24" s="31" t="s">
        <v>17</v>
      </c>
      <c r="G24" s="18">
        <f t="shared" ref="G24" si="40">BM24+BO24+BQ24</f>
        <v>0</v>
      </c>
      <c r="H24" s="47" t="s">
        <v>439</v>
      </c>
      <c r="I24" s="18">
        <v>0</v>
      </c>
      <c r="J24" s="31" t="s">
        <v>440</v>
      </c>
      <c r="K24" s="18">
        <v>0</v>
      </c>
      <c r="L24" s="48" t="s">
        <v>441</v>
      </c>
      <c r="M24" s="18">
        <v>0</v>
      </c>
      <c r="N24" s="31" t="s">
        <v>442</v>
      </c>
      <c r="O24" s="18">
        <v>0</v>
      </c>
      <c r="P24" s="32" t="s">
        <v>443</v>
      </c>
      <c r="Q24" s="18">
        <v>0</v>
      </c>
      <c r="R24" s="57" t="s">
        <v>444</v>
      </c>
      <c r="S24" s="18">
        <v>0</v>
      </c>
      <c r="T24" s="31" t="s">
        <v>445</v>
      </c>
      <c r="U24" s="18">
        <f>U$4</f>
        <v>3</v>
      </c>
      <c r="V24" s="31" t="s">
        <v>176</v>
      </c>
      <c r="W24" s="18">
        <f>W$4</f>
        <v>3</v>
      </c>
      <c r="X24" s="55" t="s">
        <v>423</v>
      </c>
      <c r="Y24" s="18">
        <v>0</v>
      </c>
      <c r="Z24" s="36" t="s">
        <v>432</v>
      </c>
      <c r="AA24" s="18">
        <v>0</v>
      </c>
      <c r="AB24" s="54" t="s">
        <v>426</v>
      </c>
      <c r="AC24" s="18">
        <v>0</v>
      </c>
      <c r="AD24" s="36" t="s">
        <v>430</v>
      </c>
      <c r="AE24" s="18">
        <v>0</v>
      </c>
      <c r="AF24" s="36" t="s">
        <v>433</v>
      </c>
      <c r="AG24" s="18">
        <f t="shared" si="5"/>
        <v>1</v>
      </c>
      <c r="AH24" s="36" t="s">
        <v>427</v>
      </c>
      <c r="AI24" s="18">
        <v>0</v>
      </c>
      <c r="AJ24" s="36" t="s">
        <v>434</v>
      </c>
      <c r="AK24" s="18">
        <v>0</v>
      </c>
      <c r="AL24" s="54" t="s">
        <v>425</v>
      </c>
      <c r="AM24" s="18">
        <v>0</v>
      </c>
      <c r="AN24" s="36" t="s">
        <v>192</v>
      </c>
      <c r="AO24" s="18">
        <f>AO$4</f>
        <v>1</v>
      </c>
      <c r="AP24" s="36" t="s">
        <v>431</v>
      </c>
      <c r="AQ24" s="18">
        <v>0</v>
      </c>
      <c r="AR24" s="36" t="s">
        <v>429</v>
      </c>
      <c r="AS24" s="18">
        <f>AS$4</f>
        <v>1</v>
      </c>
      <c r="AT24" s="36" t="s">
        <v>435</v>
      </c>
      <c r="AU24" s="18">
        <v>0</v>
      </c>
      <c r="AV24" s="36" t="s">
        <v>199</v>
      </c>
      <c r="AW24" s="18">
        <v>0</v>
      </c>
      <c r="AX24" s="36" t="s">
        <v>17</v>
      </c>
      <c r="AY24" s="18">
        <v>0</v>
      </c>
      <c r="AZ24" s="36" t="s">
        <v>424</v>
      </c>
      <c r="BA24" s="18">
        <v>0</v>
      </c>
      <c r="BB24" s="36" t="s">
        <v>17</v>
      </c>
      <c r="BC24" s="18">
        <v>0</v>
      </c>
      <c r="BD24" s="36" t="s">
        <v>208</v>
      </c>
      <c r="BE24" s="18">
        <f>BE$4</f>
        <v>1</v>
      </c>
      <c r="BF24" s="54" t="s">
        <v>428</v>
      </c>
      <c r="BG24" s="18">
        <v>0</v>
      </c>
      <c r="BH24" s="56" t="s">
        <v>211</v>
      </c>
      <c r="BI24" s="18">
        <f>BI$4</f>
        <v>1</v>
      </c>
      <c r="BJ24" s="36" t="s">
        <v>422</v>
      </c>
      <c r="BK24" s="18">
        <v>0</v>
      </c>
      <c r="BL24" s="36" t="s">
        <v>437</v>
      </c>
      <c r="BM24" s="18">
        <v>0</v>
      </c>
      <c r="BN24" s="36" t="s">
        <v>438</v>
      </c>
      <c r="BO24" s="18">
        <v>0</v>
      </c>
      <c r="BP24" s="36" t="s">
        <v>436</v>
      </c>
      <c r="BQ24" s="18">
        <v>0</v>
      </c>
    </row>
    <row r="25" spans="1:69" s="15" customFormat="1">
      <c r="A25" s="45"/>
      <c r="B25" s="16"/>
      <c r="C25" s="17"/>
      <c r="D25" s="32"/>
      <c r="E25" s="18"/>
      <c r="F25" s="31"/>
      <c r="G25" s="18"/>
      <c r="H25" s="47"/>
      <c r="I25" s="18"/>
      <c r="J25" s="31"/>
      <c r="K25" s="18"/>
      <c r="L25" s="32"/>
      <c r="M25" s="18"/>
      <c r="N25" s="31"/>
      <c r="O25" s="18"/>
      <c r="P25" s="32"/>
      <c r="Q25" s="18"/>
      <c r="R25" s="49"/>
      <c r="S25" s="18"/>
      <c r="T25" s="31"/>
      <c r="U25" s="18"/>
      <c r="V25" s="31"/>
      <c r="W25" s="18"/>
      <c r="X25" s="36"/>
      <c r="Y25" s="18"/>
      <c r="Z25" s="36"/>
      <c r="AA25" s="18"/>
      <c r="AB25" s="36"/>
      <c r="AC25" s="18"/>
      <c r="AD25" s="36"/>
      <c r="AE25" s="18"/>
      <c r="AF25" s="36"/>
      <c r="AG25" s="18"/>
      <c r="AH25" s="36"/>
      <c r="AI25" s="18"/>
      <c r="AJ25" s="36"/>
      <c r="AK25" s="18"/>
      <c r="AL25" s="36"/>
      <c r="AM25" s="18"/>
      <c r="AN25" s="36"/>
      <c r="AO25" s="18"/>
      <c r="AP25" s="36"/>
      <c r="AQ25" s="18"/>
      <c r="AR25" s="36"/>
      <c r="AS25" s="18"/>
      <c r="AT25" s="36"/>
      <c r="AU25" s="18"/>
      <c r="AV25" s="36"/>
      <c r="AW25" s="18"/>
      <c r="AX25" s="36"/>
      <c r="AY25" s="18"/>
      <c r="AZ25" s="36"/>
      <c r="BA25" s="18"/>
      <c r="BB25" s="36"/>
      <c r="BC25" s="18"/>
      <c r="BD25" s="36"/>
      <c r="BE25" s="18"/>
      <c r="BF25" s="36"/>
      <c r="BG25" s="18"/>
      <c r="BH25" s="36"/>
      <c r="BI25" s="18"/>
      <c r="BJ25" s="36"/>
      <c r="BK25" s="18"/>
      <c r="BL25" s="36"/>
      <c r="BM25" s="18"/>
      <c r="BN25" s="36"/>
      <c r="BO25" s="18"/>
      <c r="BP25" s="36"/>
      <c r="BQ25" s="18"/>
    </row>
    <row r="26" spans="1:69">
      <c r="A26" s="7"/>
      <c r="B26" s="8" t="s">
        <v>2</v>
      </c>
      <c r="C26" s="9"/>
      <c r="D26" s="10"/>
      <c r="E26" s="11">
        <f>SUM(E5:E25)</f>
        <v>278</v>
      </c>
      <c r="F26" s="10"/>
      <c r="G26" s="11">
        <f>SUM(G5:G25)</f>
        <v>32</v>
      </c>
      <c r="H26" s="10"/>
      <c r="I26" s="11">
        <f>SUM(I5:I25)</f>
        <v>11</v>
      </c>
      <c r="J26" s="10"/>
      <c r="K26" s="11">
        <f>SUM(K5:K25)</f>
        <v>11</v>
      </c>
      <c r="L26" s="10"/>
      <c r="M26" s="11">
        <f>SUM(M5:M25)</f>
        <v>12</v>
      </c>
      <c r="N26" s="10"/>
      <c r="O26" s="11">
        <f>SUM(O5:O25)</f>
        <v>13</v>
      </c>
      <c r="P26" s="10"/>
      <c r="Q26" s="11">
        <f>SUM(Q5:Q25)</f>
        <v>7</v>
      </c>
      <c r="R26" s="10"/>
      <c r="S26" s="11">
        <f>SUM(S5:S25)</f>
        <v>24</v>
      </c>
      <c r="T26" s="10"/>
      <c r="U26" s="11">
        <f>SUM(U5:U25)</f>
        <v>52</v>
      </c>
      <c r="V26" s="10"/>
      <c r="W26" s="11">
        <f>SUM(W5:W25)</f>
        <v>54</v>
      </c>
      <c r="X26" s="10"/>
      <c r="Y26" s="11">
        <f>SUM(Y5:Y25)</f>
        <v>18</v>
      </c>
      <c r="Z26" s="10"/>
      <c r="AA26" s="11">
        <f>SUM(AA5:AA25)</f>
        <v>7</v>
      </c>
      <c r="AB26" s="10"/>
      <c r="AC26" s="11">
        <f>SUM(AC5:AC25)</f>
        <v>12</v>
      </c>
      <c r="AD26" s="10"/>
      <c r="AE26" s="11">
        <f>SUM(AE5:AE25)</f>
        <v>5</v>
      </c>
      <c r="AF26" s="10"/>
      <c r="AG26" s="11">
        <f>SUM(AG5:AG25)</f>
        <v>20</v>
      </c>
      <c r="AH26" s="10"/>
      <c r="AI26" s="11">
        <f>SUM(AI5:AI25)</f>
        <v>13</v>
      </c>
      <c r="AJ26" s="10"/>
      <c r="AK26" s="11">
        <f>SUM(AK5:AK25)</f>
        <v>14</v>
      </c>
      <c r="AL26" s="10"/>
      <c r="AM26" s="11">
        <f>SUM(AM5:AM25)</f>
        <v>18</v>
      </c>
      <c r="AN26" s="10"/>
      <c r="AO26" s="11">
        <f>SUM(AO5:AO25)</f>
        <v>17</v>
      </c>
      <c r="AP26" s="10"/>
      <c r="AQ26" s="11">
        <f>SUM(AQ5:AQ25)</f>
        <v>15</v>
      </c>
      <c r="AR26" s="10"/>
      <c r="AS26" s="11">
        <f>SUM(AS5:AS25)</f>
        <v>15</v>
      </c>
      <c r="AT26" s="10"/>
      <c r="AU26" s="11">
        <f>SUM(AU5:AU25)</f>
        <v>17</v>
      </c>
      <c r="AV26" s="10"/>
      <c r="AW26" s="11">
        <f>SUM(AW5:AW25)</f>
        <v>15</v>
      </c>
      <c r="AX26" s="10"/>
      <c r="AY26" s="11">
        <f>SUM(AY5:AY25)</f>
        <v>16</v>
      </c>
      <c r="AZ26" s="10"/>
      <c r="BA26" s="11">
        <f>SUM(BA5:BA25)</f>
        <v>8</v>
      </c>
      <c r="BB26" s="10"/>
      <c r="BC26" s="11">
        <f>SUM(BC5:BC25)</f>
        <v>18</v>
      </c>
      <c r="BD26" s="10"/>
      <c r="BE26" s="11">
        <f>SUM(BE5:BE25)</f>
        <v>20</v>
      </c>
      <c r="BF26" s="10"/>
      <c r="BG26" s="11">
        <f>SUM(BG5:BG25)</f>
        <v>4</v>
      </c>
      <c r="BH26" s="10"/>
      <c r="BI26" s="11">
        <f>SUM(BI5:BI25)</f>
        <v>15</v>
      </c>
      <c r="BJ26" s="10"/>
      <c r="BK26" s="11">
        <f>SUM(BK5:BK25)</f>
        <v>11</v>
      </c>
      <c r="BL26" s="10"/>
      <c r="BM26" s="11">
        <f>SUM(BM5:BM25)</f>
        <v>13</v>
      </c>
      <c r="BN26" s="10"/>
      <c r="BO26" s="11">
        <f>SUM(BO5:BO25)</f>
        <v>8</v>
      </c>
      <c r="BP26" s="10"/>
      <c r="BQ26" s="11">
        <f>SUM(BQ5:BQ25)</f>
        <v>6</v>
      </c>
    </row>
    <row r="27" spans="1:69">
      <c r="C27" s="2"/>
    </row>
    <row r="28" spans="1:69">
      <c r="C28" s="2"/>
    </row>
  </sheetData>
  <autoFilter ref="A4:BQ26"/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</vt:lpstr>
      <vt:lpstr>кратко</vt:lpstr>
      <vt:lpstr>результаты</vt:lpstr>
      <vt:lpstr>ответы команд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</dc:creator>
  <cp:lastModifiedBy>Mor</cp:lastModifiedBy>
  <cp:lastPrinted>2013-10-26T11:42:21Z</cp:lastPrinted>
  <dcterms:created xsi:type="dcterms:W3CDTF">2012-11-22T12:09:25Z</dcterms:created>
  <dcterms:modified xsi:type="dcterms:W3CDTF">2016-11-20T21:29:04Z</dcterms:modified>
</cp:coreProperties>
</file>